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codeName="Questa_cartella_di_lavoro" defaultThemeVersion="124226"/>
  <xr:revisionPtr revIDLastSave="51" documentId="13_ncr:1_{B8433FFA-9082-44B1-951D-7716A906158B}" xr6:coauthVersionLast="47" xr6:coauthVersionMax="47" xr10:uidLastSave="{080E4004-80C1-4789-8C93-E7CED0187004}"/>
  <bookViews>
    <workbookView xWindow="28680" yWindow="-120" windowWidth="29040" windowHeight="15720" tabRatio="995" xr2:uid="{00000000-000D-0000-FFFF-FFFF00000000}"/>
  </bookViews>
  <sheets>
    <sheet name="Quadro riassuntivo" sheetId="13" r:id="rId1"/>
    <sheet name="Istruzioni" sheetId="29" r:id="rId2"/>
    <sheet name="Personale dipendente_reali" sheetId="10" r:id="rId3"/>
    <sheet name="Personale dipendente_standard" sheetId="28" r:id="rId4"/>
    <sheet name="Pers. collaborazione-occasion." sheetId="7" r:id="rId5"/>
    <sheet name="Somministrazione_costi reali" sheetId="30" r:id="rId6"/>
    <sheet name="Somministrazione_costi standard" sheetId="31" r:id="rId7"/>
    <sheet name="Personale in kind" sheetId="14" r:id="rId8"/>
    <sheet name="Missioni-trasferte" sheetId="20" r:id="rId9"/>
    <sheet name="Strumenti attrezzature" sheetId="1" r:id="rId10"/>
    <sheet name="Strumenti attrezzature in kind" sheetId="24" r:id="rId11"/>
    <sheet name="Materiali" sheetId="22" r:id="rId12"/>
    <sheet name="Servizi di consulenza" sheetId="17" r:id="rId13"/>
    <sheet name="Altri costi" sheetId="18" r:id="rId14"/>
    <sheet name="Immobili_locazione" sheetId="23" r:id="rId15"/>
    <sheet name="Immobili in kind" sheetId="27" r:id="rId16"/>
    <sheet name="Licenze e diritti di PI" sheetId="16" r:id="rId17"/>
  </sheets>
  <definedNames>
    <definedName name="_ftn1" localSheetId="8">'Missioni-trasferte'!#REF!</definedName>
    <definedName name="_ftn1" localSheetId="4">'Pers. collaborazione-occasion.'!#REF!</definedName>
    <definedName name="_ftn1" localSheetId="2">'Personale dipendente_reali'!#REF!</definedName>
    <definedName name="_ftn1" localSheetId="3">'Personale dipendente_standard'!#REF!</definedName>
    <definedName name="_ftn1" localSheetId="7">'Personale in kind'!#REF!</definedName>
    <definedName name="_ftn1" localSheetId="5">'Somministrazione_costi reali'!#REF!</definedName>
    <definedName name="_ftn1" localSheetId="6">'Somministrazione_costi standard'!#REF!</definedName>
    <definedName name="_ftnref1" localSheetId="8">'Missioni-trasferte'!#REF!</definedName>
    <definedName name="_ftnref1" localSheetId="4">'Pers. collaborazione-occasion.'!#REF!</definedName>
    <definedName name="_ftnref1" localSheetId="2">'Personale dipendente_reali'!#REF!</definedName>
    <definedName name="_ftnref1" localSheetId="3">'Personale dipendente_standard'!#REF!</definedName>
    <definedName name="_ftnref1" localSheetId="7">'Personale in kind'!#REF!</definedName>
    <definedName name="_ftnref1" localSheetId="5">'Somministrazione_costi reali'!#REF!</definedName>
    <definedName name="_ftnref1" localSheetId="6">'Somministrazione_costi standard'!#REF!</definedName>
    <definedName name="Anno_rendicontato" localSheetId="1">Istruzioni!#REF!</definedName>
    <definedName name="Anno_rendicontato">'Quadro riassuntivo'!$C$14</definedName>
    <definedName name="_xlnm.Print_Area" localSheetId="13">'Altri costi'!$B$3:$H$34</definedName>
    <definedName name="_xlnm.Print_Area" localSheetId="15">'Immobili in kind'!$B$3:$G$34</definedName>
    <definedName name="_xlnm.Print_Area" localSheetId="14">Immobili_locazione!$B$3:$H$34</definedName>
    <definedName name="_xlnm.Print_Area" localSheetId="1">Istruzioni!$A:$C</definedName>
    <definedName name="_xlnm.Print_Area" localSheetId="16">'Licenze e diritti di PI'!$B$3:$H$34</definedName>
    <definedName name="_xlnm.Print_Area" localSheetId="11">Materiali!$B$3:$I$34</definedName>
    <definedName name="_xlnm.Print_Area" localSheetId="8">'Missioni-trasferte'!$A$3:$H$26</definedName>
    <definedName name="_xlnm.Print_Area" localSheetId="4">'Pers. collaborazione-occasion.'!$A$3:$H$26</definedName>
    <definedName name="_xlnm.Print_Area" localSheetId="2">'Personale dipendente_reali'!$A:$F</definedName>
    <definedName name="_xlnm.Print_Area" localSheetId="7">'Personale in kind'!$A$3:$K$27</definedName>
    <definedName name="_xlnm.Print_Area" localSheetId="0">'Quadro riassuntivo'!$A:$F</definedName>
    <definedName name="_xlnm.Print_Area" localSheetId="12">'Servizi di consulenza'!$B$3:$I$34</definedName>
    <definedName name="_xlnm.Print_Area" localSheetId="9">'Strumenti attrezzature'!$B$3:$H$35</definedName>
    <definedName name="_xlnm.Print_Area" localSheetId="10">'Strumenti attrezzature in kind'!$B$3:$G$34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7" l="1"/>
  <c r="K6" i="17"/>
  <c r="K7" i="17"/>
  <c r="K8" i="17"/>
  <c r="K9" i="17"/>
  <c r="I55" i="13"/>
  <c r="G53" i="13"/>
  <c r="G52" i="13"/>
  <c r="H49" i="13"/>
  <c r="G39" i="13"/>
  <c r="J5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K25" i="16"/>
  <c r="L23" i="16"/>
  <c r="H32" i="13" s="1"/>
  <c r="K23" i="16"/>
  <c r="G55" i="13" s="1"/>
  <c r="O22" i="16"/>
  <c r="N22" i="16"/>
  <c r="M22" i="16"/>
  <c r="N21" i="16"/>
  <c r="M21" i="16"/>
  <c r="O21" i="16" s="1"/>
  <c r="N20" i="16"/>
  <c r="M20" i="16"/>
  <c r="O20" i="16" s="1"/>
  <c r="N19" i="16"/>
  <c r="M19" i="16"/>
  <c r="O19" i="16" s="1"/>
  <c r="N18" i="16"/>
  <c r="M18" i="16"/>
  <c r="O18" i="16" s="1"/>
  <c r="N17" i="16"/>
  <c r="O17" i="16" s="1"/>
  <c r="M17" i="16"/>
  <c r="O16" i="16"/>
  <c r="N16" i="16"/>
  <c r="M16" i="16"/>
  <c r="N15" i="16"/>
  <c r="M15" i="16"/>
  <c r="O15" i="16" s="1"/>
  <c r="O14" i="16"/>
  <c r="N14" i="16"/>
  <c r="M14" i="16"/>
  <c r="N13" i="16"/>
  <c r="O13" i="16" s="1"/>
  <c r="M13" i="16"/>
  <c r="N12" i="16"/>
  <c r="M12" i="16"/>
  <c r="O12" i="16" s="1"/>
  <c r="N11" i="16"/>
  <c r="M11" i="16"/>
  <c r="O11" i="16" s="1"/>
  <c r="N10" i="16"/>
  <c r="M10" i="16"/>
  <c r="O10" i="16" s="1"/>
  <c r="N9" i="16"/>
  <c r="O9" i="16" s="1"/>
  <c r="M9" i="16"/>
  <c r="O8" i="16"/>
  <c r="N8" i="16"/>
  <c r="M8" i="16"/>
  <c r="N7" i="16"/>
  <c r="M7" i="16"/>
  <c r="O7" i="16" s="1"/>
  <c r="O6" i="16"/>
  <c r="N6" i="16"/>
  <c r="M6" i="16"/>
  <c r="N5" i="16"/>
  <c r="M5" i="16"/>
  <c r="M23" i="16" s="1"/>
  <c r="I32" i="13" s="1"/>
  <c r="O3" i="16"/>
  <c r="N3" i="16"/>
  <c r="K3" i="16"/>
  <c r="H31" i="13"/>
  <c r="I25" i="27"/>
  <c r="J23" i="27"/>
  <c r="H40" i="13" s="1"/>
  <c r="I23" i="27"/>
  <c r="G31" i="13" s="1"/>
  <c r="L22" i="27"/>
  <c r="K22" i="27"/>
  <c r="M22" i="27" s="1"/>
  <c r="L21" i="27"/>
  <c r="K21" i="27"/>
  <c r="L20" i="27"/>
  <c r="K20" i="27"/>
  <c r="M20" i="27" s="1"/>
  <c r="L19" i="27"/>
  <c r="K19" i="27"/>
  <c r="M19" i="27" s="1"/>
  <c r="L18" i="27"/>
  <c r="K18" i="27"/>
  <c r="M18" i="27" s="1"/>
  <c r="L17" i="27"/>
  <c r="K17" i="27"/>
  <c r="L16" i="27"/>
  <c r="K16" i="27"/>
  <c r="M16" i="27" s="1"/>
  <c r="L15" i="27"/>
  <c r="K15" i="27"/>
  <c r="M15" i="27" s="1"/>
  <c r="L14" i="27"/>
  <c r="K14" i="27"/>
  <c r="M14" i="27" s="1"/>
  <c r="L13" i="27"/>
  <c r="K13" i="27"/>
  <c r="L12" i="27"/>
  <c r="K12" i="27"/>
  <c r="M12" i="27" s="1"/>
  <c r="L11" i="27"/>
  <c r="K11" i="27"/>
  <c r="M11" i="27" s="1"/>
  <c r="L10" i="27"/>
  <c r="K10" i="27"/>
  <c r="M10" i="27" s="1"/>
  <c r="L9" i="27"/>
  <c r="K9" i="27"/>
  <c r="L8" i="27"/>
  <c r="K8" i="27"/>
  <c r="M8" i="27" s="1"/>
  <c r="L7" i="27"/>
  <c r="K7" i="27"/>
  <c r="M7" i="27" s="1"/>
  <c r="L6" i="27"/>
  <c r="K6" i="27"/>
  <c r="M6" i="27" s="1"/>
  <c r="L5" i="27"/>
  <c r="K5" i="27"/>
  <c r="M3" i="27"/>
  <c r="L3" i="27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J5" i="18"/>
  <c r="J6" i="18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6" i="22"/>
  <c r="K7" i="22"/>
  <c r="K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5" i="22"/>
  <c r="J6" i="23"/>
  <c r="J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5" i="23"/>
  <c r="K25" i="23"/>
  <c r="L23" i="23"/>
  <c r="H30" i="13" s="1"/>
  <c r="K23" i="23"/>
  <c r="K3" i="23" s="1"/>
  <c r="N22" i="23"/>
  <c r="M22" i="23"/>
  <c r="O22" i="23" s="1"/>
  <c r="N21" i="23"/>
  <c r="M21" i="23"/>
  <c r="N20" i="23"/>
  <c r="M20" i="23"/>
  <c r="N19" i="23"/>
  <c r="M19" i="23"/>
  <c r="O19" i="23" s="1"/>
  <c r="N18" i="23"/>
  <c r="M18" i="23"/>
  <c r="O18" i="23" s="1"/>
  <c r="N17" i="23"/>
  <c r="M17" i="23"/>
  <c r="N16" i="23"/>
  <c r="M16" i="23"/>
  <c r="N15" i="23"/>
  <c r="M15" i="23"/>
  <c r="O15" i="23" s="1"/>
  <c r="N14" i="23"/>
  <c r="M14" i="23"/>
  <c r="O14" i="23" s="1"/>
  <c r="N13" i="23"/>
  <c r="M13" i="23"/>
  <c r="N12" i="23"/>
  <c r="M12" i="23"/>
  <c r="N11" i="23"/>
  <c r="M11" i="23"/>
  <c r="O11" i="23" s="1"/>
  <c r="N10" i="23"/>
  <c r="M10" i="23"/>
  <c r="O10" i="23" s="1"/>
  <c r="N9" i="23"/>
  <c r="M9" i="23"/>
  <c r="N8" i="23"/>
  <c r="M8" i="23"/>
  <c r="N7" i="23"/>
  <c r="M7" i="23"/>
  <c r="O7" i="23" s="1"/>
  <c r="N6" i="23"/>
  <c r="M6" i="23"/>
  <c r="O6" i="23" s="1"/>
  <c r="N5" i="23"/>
  <c r="N23" i="23" s="1"/>
  <c r="J30" i="13" s="1"/>
  <c r="M5" i="23"/>
  <c r="O3" i="23"/>
  <c r="N3" i="23"/>
  <c r="L23" i="18"/>
  <c r="H57" i="13" s="1"/>
  <c r="K23" i="18"/>
  <c r="G57" i="13" s="1"/>
  <c r="N22" i="18"/>
  <c r="M22" i="18"/>
  <c r="O22" i="18" s="1"/>
  <c r="N21" i="18"/>
  <c r="M21" i="18"/>
  <c r="O21" i="18" s="1"/>
  <c r="O20" i="18"/>
  <c r="N20" i="18"/>
  <c r="M20" i="18"/>
  <c r="O19" i="18"/>
  <c r="N19" i="18"/>
  <c r="M19" i="18"/>
  <c r="N18" i="18"/>
  <c r="M18" i="18"/>
  <c r="O18" i="18" s="1"/>
  <c r="N17" i="18"/>
  <c r="M17" i="18"/>
  <c r="O17" i="18" s="1"/>
  <c r="O16" i="18"/>
  <c r="N16" i="18"/>
  <c r="M16" i="18"/>
  <c r="N15" i="18"/>
  <c r="M15" i="18"/>
  <c r="O15" i="18" s="1"/>
  <c r="N14" i="18"/>
  <c r="M14" i="18"/>
  <c r="O14" i="18" s="1"/>
  <c r="N13" i="18"/>
  <c r="M13" i="18"/>
  <c r="O13" i="18" s="1"/>
  <c r="O12" i="18"/>
  <c r="N12" i="18"/>
  <c r="M12" i="18"/>
  <c r="O11" i="18"/>
  <c r="N11" i="18"/>
  <c r="M11" i="18"/>
  <c r="N10" i="18"/>
  <c r="M10" i="18"/>
  <c r="O10" i="18" s="1"/>
  <c r="N9" i="18"/>
  <c r="M9" i="18"/>
  <c r="O9" i="18" s="1"/>
  <c r="N8" i="18"/>
  <c r="M8" i="18"/>
  <c r="O8" i="18" s="1"/>
  <c r="N7" i="18"/>
  <c r="M7" i="18"/>
  <c r="N6" i="18"/>
  <c r="M6" i="18"/>
  <c r="O6" i="18" s="1"/>
  <c r="N5" i="18"/>
  <c r="N23" i="18" s="1"/>
  <c r="J57" i="13" s="1"/>
  <c r="M5" i="18"/>
  <c r="H29" i="13"/>
  <c r="M23" i="17"/>
  <c r="H56" i="13" s="1"/>
  <c r="L23" i="17"/>
  <c r="G33" i="13" s="1"/>
  <c r="O22" i="17"/>
  <c r="P22" i="17" s="1"/>
  <c r="N22" i="17"/>
  <c r="O21" i="17"/>
  <c r="N21" i="17"/>
  <c r="P21" i="17" s="1"/>
  <c r="O20" i="17"/>
  <c r="N20" i="17"/>
  <c r="P20" i="17" s="1"/>
  <c r="O19" i="17"/>
  <c r="N19" i="17"/>
  <c r="P19" i="17" s="1"/>
  <c r="O18" i="17"/>
  <c r="N18" i="17"/>
  <c r="P18" i="17" s="1"/>
  <c r="O17" i="17"/>
  <c r="N17" i="17"/>
  <c r="P17" i="17" s="1"/>
  <c r="P16" i="17"/>
  <c r="O16" i="17"/>
  <c r="N16" i="17"/>
  <c r="O15" i="17"/>
  <c r="N15" i="17"/>
  <c r="O14" i="17"/>
  <c r="N14" i="17"/>
  <c r="O13" i="17"/>
  <c r="P13" i="17" s="1"/>
  <c r="N13" i="17"/>
  <c r="O12" i="17"/>
  <c r="N12" i="17"/>
  <c r="O11" i="17"/>
  <c r="N11" i="17"/>
  <c r="P11" i="17" s="1"/>
  <c r="O10" i="17"/>
  <c r="N10" i="17"/>
  <c r="P10" i="17" s="1"/>
  <c r="O9" i="17"/>
  <c r="N9" i="17"/>
  <c r="O8" i="17"/>
  <c r="N8" i="17"/>
  <c r="P8" i="17" s="1"/>
  <c r="O7" i="17"/>
  <c r="N7" i="17"/>
  <c r="P7" i="17" s="1"/>
  <c r="O6" i="17"/>
  <c r="P6" i="17" s="1"/>
  <c r="N6" i="17"/>
  <c r="O5" i="17"/>
  <c r="N5" i="17"/>
  <c r="P5" i="17" s="1"/>
  <c r="L25" i="22"/>
  <c r="M23" i="22"/>
  <c r="H53" i="13" s="1"/>
  <c r="L23" i="22"/>
  <c r="L3" i="22" s="1"/>
  <c r="O22" i="22"/>
  <c r="N22" i="22"/>
  <c r="P22" i="22" s="1"/>
  <c r="O21" i="22"/>
  <c r="N21" i="22"/>
  <c r="O20" i="22"/>
  <c r="N20" i="22"/>
  <c r="P20" i="22" s="1"/>
  <c r="O19" i="22"/>
  <c r="N19" i="22"/>
  <c r="P19" i="22" s="1"/>
  <c r="P18" i="22"/>
  <c r="O18" i="22"/>
  <c r="N18" i="22"/>
  <c r="O17" i="22"/>
  <c r="N17" i="22"/>
  <c r="P17" i="22" s="1"/>
  <c r="P16" i="22"/>
  <c r="O16" i="22"/>
  <c r="N16" i="22"/>
  <c r="O15" i="22"/>
  <c r="N15" i="22"/>
  <c r="P15" i="22" s="1"/>
  <c r="O14" i="22"/>
  <c r="N14" i="22"/>
  <c r="P14" i="22" s="1"/>
  <c r="O13" i="22"/>
  <c r="N13" i="22"/>
  <c r="O12" i="22"/>
  <c r="N12" i="22"/>
  <c r="P12" i="22" s="1"/>
  <c r="O11" i="22"/>
  <c r="N11" i="22"/>
  <c r="P11" i="22" s="1"/>
  <c r="O10" i="22"/>
  <c r="P10" i="22" s="1"/>
  <c r="N10" i="22"/>
  <c r="O9" i="22"/>
  <c r="N9" i="22"/>
  <c r="P9" i="22" s="1"/>
  <c r="P8" i="22"/>
  <c r="O8" i="22"/>
  <c r="N8" i="22"/>
  <c r="O7" i="22"/>
  <c r="N7" i="22"/>
  <c r="P7" i="22" s="1"/>
  <c r="O6" i="22"/>
  <c r="N6" i="22"/>
  <c r="P6" i="22" s="1"/>
  <c r="O5" i="22"/>
  <c r="N5" i="22"/>
  <c r="P3" i="22"/>
  <c r="O3" i="22"/>
  <c r="J28" i="13"/>
  <c r="J23" i="24"/>
  <c r="H28" i="13" s="1"/>
  <c r="I23" i="24"/>
  <c r="G28" i="13" s="1"/>
  <c r="L22" i="24"/>
  <c r="K22" i="24"/>
  <c r="L21" i="24"/>
  <c r="K21" i="24"/>
  <c r="M21" i="24" s="1"/>
  <c r="L20" i="24"/>
  <c r="K20" i="24"/>
  <c r="L19" i="24"/>
  <c r="K19" i="24"/>
  <c r="M19" i="24" s="1"/>
  <c r="L18" i="24"/>
  <c r="K18" i="24"/>
  <c r="L17" i="24"/>
  <c r="K17" i="24"/>
  <c r="M17" i="24" s="1"/>
  <c r="L16" i="24"/>
  <c r="K16" i="24"/>
  <c r="L15" i="24"/>
  <c r="K15" i="24"/>
  <c r="M15" i="24" s="1"/>
  <c r="L14" i="24"/>
  <c r="K14" i="24"/>
  <c r="L13" i="24"/>
  <c r="K13" i="24"/>
  <c r="M13" i="24" s="1"/>
  <c r="L12" i="24"/>
  <c r="K12" i="24"/>
  <c r="L11" i="24"/>
  <c r="K11" i="24"/>
  <c r="M11" i="24" s="1"/>
  <c r="L10" i="24"/>
  <c r="K10" i="24"/>
  <c r="L9" i="24"/>
  <c r="K9" i="24"/>
  <c r="M9" i="24" s="1"/>
  <c r="L8" i="24"/>
  <c r="K8" i="24"/>
  <c r="L7" i="24"/>
  <c r="K7" i="24"/>
  <c r="M7" i="24" s="1"/>
  <c r="L6" i="24"/>
  <c r="K6" i="24"/>
  <c r="L5" i="24"/>
  <c r="L23" i="24" s="1"/>
  <c r="J39" i="13" s="1"/>
  <c r="K5" i="24"/>
  <c r="G27" i="13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N22" i="1"/>
  <c r="M22" i="1"/>
  <c r="N21" i="1"/>
  <c r="M21" i="1"/>
  <c r="O21" i="1" s="1"/>
  <c r="N20" i="1"/>
  <c r="M20" i="1"/>
  <c r="N19" i="1"/>
  <c r="M19" i="1"/>
  <c r="N18" i="1"/>
  <c r="M18" i="1"/>
  <c r="N17" i="1"/>
  <c r="M17" i="1"/>
  <c r="O17" i="1" s="1"/>
  <c r="N16" i="1"/>
  <c r="M16" i="1"/>
  <c r="N15" i="1"/>
  <c r="M15" i="1"/>
  <c r="N14" i="1"/>
  <c r="M14" i="1"/>
  <c r="N13" i="1"/>
  <c r="M13" i="1"/>
  <c r="O13" i="1" s="1"/>
  <c r="N12" i="1"/>
  <c r="M12" i="1"/>
  <c r="N11" i="1"/>
  <c r="M11" i="1"/>
  <c r="N10" i="1"/>
  <c r="M10" i="1"/>
  <c r="N9" i="1"/>
  <c r="M9" i="1"/>
  <c r="O9" i="1" s="1"/>
  <c r="N8" i="1"/>
  <c r="M8" i="1"/>
  <c r="N7" i="1"/>
  <c r="M7" i="1"/>
  <c r="N6" i="1"/>
  <c r="M6" i="1"/>
  <c r="L23" i="1"/>
  <c r="H52" i="13" s="1"/>
  <c r="K23" i="1"/>
  <c r="N5" i="1"/>
  <c r="M5" i="1"/>
  <c r="M23" i="1" s="1"/>
  <c r="I27" i="13" s="1"/>
  <c r="H24" i="13"/>
  <c r="G24" i="13"/>
  <c r="M23" i="20"/>
  <c r="L23" i="20"/>
  <c r="K23" i="20"/>
  <c r="L22" i="20"/>
  <c r="K22" i="20"/>
  <c r="M22" i="20" s="1"/>
  <c r="M21" i="20"/>
  <c r="L21" i="20"/>
  <c r="K21" i="20"/>
  <c r="L20" i="20"/>
  <c r="K20" i="20"/>
  <c r="M20" i="20" s="1"/>
  <c r="L19" i="20"/>
  <c r="K19" i="20"/>
  <c r="M19" i="20" s="1"/>
  <c r="M18" i="20"/>
  <c r="L18" i="20"/>
  <c r="K18" i="20"/>
  <c r="L17" i="20"/>
  <c r="K17" i="20"/>
  <c r="M17" i="20" s="1"/>
  <c r="L16" i="20"/>
  <c r="K16" i="20"/>
  <c r="M16" i="20" s="1"/>
  <c r="M15" i="20"/>
  <c r="L15" i="20"/>
  <c r="K15" i="20"/>
  <c r="L14" i="20"/>
  <c r="K14" i="20"/>
  <c r="M14" i="20" s="1"/>
  <c r="M13" i="20"/>
  <c r="L13" i="20"/>
  <c r="K13" i="20"/>
  <c r="L12" i="20"/>
  <c r="K12" i="20"/>
  <c r="M12" i="20" s="1"/>
  <c r="L11" i="20"/>
  <c r="K11" i="20"/>
  <c r="M11" i="20" s="1"/>
  <c r="M10" i="20"/>
  <c r="L10" i="20"/>
  <c r="K10" i="20"/>
  <c r="L9" i="20"/>
  <c r="K9" i="20"/>
  <c r="M9" i="20" s="1"/>
  <c r="L8" i="20"/>
  <c r="K8" i="20"/>
  <c r="M8" i="20" s="1"/>
  <c r="M7" i="20"/>
  <c r="L7" i="20"/>
  <c r="K7" i="20"/>
  <c r="L6" i="20"/>
  <c r="L24" i="20" s="1"/>
  <c r="J49" i="13" s="1"/>
  <c r="K6" i="20"/>
  <c r="M6" i="20" s="1"/>
  <c r="M24" i="20" s="1"/>
  <c r="J24" i="20"/>
  <c r="I24" i="20"/>
  <c r="G49" i="13" s="1"/>
  <c r="M23" i="14"/>
  <c r="O23" i="14" s="1"/>
  <c r="L23" i="14"/>
  <c r="N23" i="14" s="1"/>
  <c r="O22" i="14"/>
  <c r="N22" i="14"/>
  <c r="P22" i="14" s="1"/>
  <c r="M22" i="14"/>
  <c r="L22" i="14"/>
  <c r="M21" i="14"/>
  <c r="O21" i="14" s="1"/>
  <c r="L21" i="14"/>
  <c r="N21" i="14" s="1"/>
  <c r="P21" i="14" s="1"/>
  <c r="M20" i="14"/>
  <c r="O20" i="14" s="1"/>
  <c r="L20" i="14"/>
  <c r="N20" i="14" s="1"/>
  <c r="N19" i="14"/>
  <c r="P19" i="14" s="1"/>
  <c r="M19" i="14"/>
  <c r="O19" i="14" s="1"/>
  <c r="L19" i="14"/>
  <c r="M18" i="14"/>
  <c r="O18" i="14" s="1"/>
  <c r="L18" i="14"/>
  <c r="N18" i="14" s="1"/>
  <c r="P18" i="14" s="1"/>
  <c r="O17" i="14"/>
  <c r="M17" i="14"/>
  <c r="L17" i="14"/>
  <c r="N17" i="14" s="1"/>
  <c r="P17" i="14" s="1"/>
  <c r="M16" i="14"/>
  <c r="O16" i="14" s="1"/>
  <c r="L16" i="14"/>
  <c r="N16" i="14" s="1"/>
  <c r="M15" i="14"/>
  <c r="O15" i="14" s="1"/>
  <c r="L15" i="14"/>
  <c r="N15" i="14" s="1"/>
  <c r="P15" i="14" s="1"/>
  <c r="O14" i="14"/>
  <c r="N14" i="14"/>
  <c r="P14" i="14" s="1"/>
  <c r="M14" i="14"/>
  <c r="L14" i="14"/>
  <c r="M13" i="14"/>
  <c r="O13" i="14" s="1"/>
  <c r="L13" i="14"/>
  <c r="N13" i="14" s="1"/>
  <c r="P13" i="14" s="1"/>
  <c r="M12" i="14"/>
  <c r="O12" i="14" s="1"/>
  <c r="L12" i="14"/>
  <c r="N12" i="14" s="1"/>
  <c r="P12" i="14" s="1"/>
  <c r="N11" i="14"/>
  <c r="M11" i="14"/>
  <c r="O11" i="14" s="1"/>
  <c r="L11" i="14"/>
  <c r="M10" i="14"/>
  <c r="O10" i="14" s="1"/>
  <c r="L10" i="14"/>
  <c r="N10" i="14" s="1"/>
  <c r="P10" i="14" s="1"/>
  <c r="O9" i="14"/>
  <c r="M9" i="14"/>
  <c r="L9" i="14"/>
  <c r="N9" i="14" s="1"/>
  <c r="P9" i="14" s="1"/>
  <c r="M8" i="14"/>
  <c r="O8" i="14" s="1"/>
  <c r="L8" i="14"/>
  <c r="N8" i="14" s="1"/>
  <c r="P8" i="14" s="1"/>
  <c r="M7" i="14"/>
  <c r="O7" i="14" s="1"/>
  <c r="L7" i="14"/>
  <c r="M6" i="14"/>
  <c r="L6" i="14"/>
  <c r="N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6" i="14"/>
  <c r="J10" i="31"/>
  <c r="H10" i="31"/>
  <c r="G10" i="31"/>
  <c r="I10" i="31" s="1"/>
  <c r="K10" i="31" s="1"/>
  <c r="H9" i="31"/>
  <c r="J9" i="31" s="1"/>
  <c r="J11" i="31" s="1"/>
  <c r="J22" i="13" s="1"/>
  <c r="G9" i="31"/>
  <c r="I9" i="31" s="1"/>
  <c r="H8" i="31"/>
  <c r="G8" i="31"/>
  <c r="I8" i="31" s="1"/>
  <c r="J8" i="31"/>
  <c r="F8" i="31"/>
  <c r="E11" i="31"/>
  <c r="F9" i="31"/>
  <c r="F10" i="31"/>
  <c r="J21" i="13"/>
  <c r="I21" i="13"/>
  <c r="K21" i="13" s="1"/>
  <c r="K7" i="30"/>
  <c r="M7" i="30" s="1"/>
  <c r="M24" i="30" s="1"/>
  <c r="I47" i="13" s="1"/>
  <c r="L7" i="30"/>
  <c r="N7" i="30" s="1"/>
  <c r="N24" i="30" s="1"/>
  <c r="J47" i="13" s="1"/>
  <c r="K8" i="30"/>
  <c r="L8" i="30"/>
  <c r="N8" i="30" s="1"/>
  <c r="M8" i="30"/>
  <c r="O8" i="30" s="1"/>
  <c r="K9" i="30"/>
  <c r="L9" i="30"/>
  <c r="M9" i="30"/>
  <c r="N9" i="30"/>
  <c r="O9" i="30"/>
  <c r="K10" i="30"/>
  <c r="M10" i="30" s="1"/>
  <c r="O10" i="30" s="1"/>
  <c r="L10" i="30"/>
  <c r="N10" i="30"/>
  <c r="K11" i="30"/>
  <c r="L11" i="30"/>
  <c r="M11" i="30"/>
  <c r="O11" i="30" s="1"/>
  <c r="N11" i="30"/>
  <c r="K12" i="30"/>
  <c r="M12" i="30" s="1"/>
  <c r="O12" i="30" s="1"/>
  <c r="L12" i="30"/>
  <c r="N12" i="30"/>
  <c r="K13" i="30"/>
  <c r="M13" i="30" s="1"/>
  <c r="L13" i="30"/>
  <c r="N13" i="30" s="1"/>
  <c r="K14" i="30"/>
  <c r="L14" i="30"/>
  <c r="M14" i="30"/>
  <c r="N14" i="30"/>
  <c r="O14" i="30"/>
  <c r="K15" i="30"/>
  <c r="L15" i="30"/>
  <c r="N15" i="30" s="1"/>
  <c r="O15" i="30" s="1"/>
  <c r="M15" i="30"/>
  <c r="K16" i="30"/>
  <c r="L16" i="30"/>
  <c r="N16" i="30" s="1"/>
  <c r="M16" i="30"/>
  <c r="K17" i="30"/>
  <c r="L17" i="30"/>
  <c r="M17" i="30"/>
  <c r="N17" i="30"/>
  <c r="O17" i="30"/>
  <c r="K18" i="30"/>
  <c r="M18" i="30" s="1"/>
  <c r="O18" i="30" s="1"/>
  <c r="L18" i="30"/>
  <c r="N18" i="30"/>
  <c r="K19" i="30"/>
  <c r="L19" i="30"/>
  <c r="M19" i="30"/>
  <c r="O19" i="30" s="1"/>
  <c r="N19" i="30"/>
  <c r="K20" i="30"/>
  <c r="M20" i="30" s="1"/>
  <c r="O20" i="30" s="1"/>
  <c r="L20" i="30"/>
  <c r="N20" i="30"/>
  <c r="K21" i="30"/>
  <c r="M21" i="30" s="1"/>
  <c r="L21" i="30"/>
  <c r="N21" i="30" s="1"/>
  <c r="K22" i="30"/>
  <c r="L22" i="30"/>
  <c r="M22" i="30"/>
  <c r="N22" i="30"/>
  <c r="O22" i="30"/>
  <c r="K23" i="30"/>
  <c r="L23" i="30"/>
  <c r="N23" i="30" s="1"/>
  <c r="O23" i="30" s="1"/>
  <c r="M23" i="30"/>
  <c r="L6" i="30"/>
  <c r="K6" i="30"/>
  <c r="N6" i="30"/>
  <c r="M6" i="30"/>
  <c r="O6" i="30" s="1"/>
  <c r="J7" i="30"/>
  <c r="J8" i="30"/>
  <c r="J9" i="30"/>
  <c r="J10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6" i="30"/>
  <c r="J22" i="7"/>
  <c r="I22" i="7"/>
  <c r="K22" i="7" s="1"/>
  <c r="J21" i="7"/>
  <c r="I21" i="7"/>
  <c r="K21" i="7" s="1"/>
  <c r="J20" i="7"/>
  <c r="K20" i="7" s="1"/>
  <c r="I20" i="7"/>
  <c r="J19" i="7"/>
  <c r="I19" i="7"/>
  <c r="K19" i="7" s="1"/>
  <c r="J18" i="7"/>
  <c r="I18" i="7"/>
  <c r="K18" i="7" s="1"/>
  <c r="K17" i="7"/>
  <c r="J17" i="7"/>
  <c r="I17" i="7"/>
  <c r="J16" i="7"/>
  <c r="I16" i="7"/>
  <c r="K16" i="7" s="1"/>
  <c r="J15" i="7"/>
  <c r="I15" i="7"/>
  <c r="K15" i="7" s="1"/>
  <c r="K14" i="7"/>
  <c r="J14" i="7"/>
  <c r="I14" i="7"/>
  <c r="J13" i="7"/>
  <c r="I13" i="7"/>
  <c r="K13" i="7" s="1"/>
  <c r="J12" i="7"/>
  <c r="K12" i="7" s="1"/>
  <c r="I12" i="7"/>
  <c r="J11" i="7"/>
  <c r="I11" i="7"/>
  <c r="K11" i="7" s="1"/>
  <c r="J10" i="7"/>
  <c r="I10" i="7"/>
  <c r="K10" i="7" s="1"/>
  <c r="J9" i="7"/>
  <c r="I9" i="7"/>
  <c r="K9" i="7" s="1"/>
  <c r="J8" i="7"/>
  <c r="I8" i="7"/>
  <c r="K8" i="7" s="1"/>
  <c r="J7" i="7"/>
  <c r="I7" i="7"/>
  <c r="K7" i="7" s="1"/>
  <c r="K6" i="7"/>
  <c r="J6" i="7"/>
  <c r="I6" i="7"/>
  <c r="J5" i="7"/>
  <c r="J23" i="7" s="1"/>
  <c r="I5" i="7"/>
  <c r="G23" i="7"/>
  <c r="G46" i="13" s="1"/>
  <c r="I9" i="28"/>
  <c r="J10" i="28"/>
  <c r="J8" i="28"/>
  <c r="G9" i="28"/>
  <c r="H9" i="28"/>
  <c r="J9" i="28" s="1"/>
  <c r="G10" i="28"/>
  <c r="I10" i="28" s="1"/>
  <c r="H10" i="28"/>
  <c r="E11" i="28"/>
  <c r="H8" i="28"/>
  <c r="H11" i="28" s="1"/>
  <c r="H19" i="13" s="1"/>
  <c r="G8" i="28"/>
  <c r="I8" i="28" s="1"/>
  <c r="F9" i="28"/>
  <c r="F10" i="28"/>
  <c r="F8" i="28"/>
  <c r="K23" i="10"/>
  <c r="L23" i="10"/>
  <c r="J23" i="10" s="1"/>
  <c r="M23" i="10"/>
  <c r="N23" i="10"/>
  <c r="P23" i="10" s="1"/>
  <c r="O23" i="10"/>
  <c r="J13" i="10"/>
  <c r="J15" i="10"/>
  <c r="J18" i="10"/>
  <c r="J19" i="10"/>
  <c r="J20" i="10"/>
  <c r="J21" i="10"/>
  <c r="J22" i="10"/>
  <c r="L22" i="10"/>
  <c r="O22" i="10" s="1"/>
  <c r="K22" i="10"/>
  <c r="N22" i="10" s="1"/>
  <c r="P22" i="10" s="1"/>
  <c r="O21" i="10"/>
  <c r="L21" i="10"/>
  <c r="K21" i="10"/>
  <c r="N21" i="10" s="1"/>
  <c r="O20" i="10"/>
  <c r="N20" i="10"/>
  <c r="P20" i="10" s="1"/>
  <c r="M20" i="10"/>
  <c r="L20" i="10"/>
  <c r="K20" i="10"/>
  <c r="L19" i="10"/>
  <c r="O19" i="10" s="1"/>
  <c r="K19" i="10"/>
  <c r="N19" i="10" s="1"/>
  <c r="L18" i="10"/>
  <c r="O18" i="10" s="1"/>
  <c r="K18" i="10"/>
  <c r="N18" i="10" s="1"/>
  <c r="P18" i="10" s="1"/>
  <c r="L17" i="10"/>
  <c r="O17" i="10" s="1"/>
  <c r="K17" i="10"/>
  <c r="N17" i="10" s="1"/>
  <c r="O16" i="10"/>
  <c r="N16" i="10"/>
  <c r="P16" i="10" s="1"/>
  <c r="L16" i="10"/>
  <c r="K16" i="10"/>
  <c r="J16" i="10" s="1"/>
  <c r="L15" i="10"/>
  <c r="O15" i="10" s="1"/>
  <c r="K15" i="10"/>
  <c r="N15" i="10" s="1"/>
  <c r="P15" i="10" s="1"/>
  <c r="L14" i="10"/>
  <c r="O14" i="10" s="1"/>
  <c r="K14" i="10"/>
  <c r="N14" i="10" s="1"/>
  <c r="O13" i="10"/>
  <c r="L13" i="10"/>
  <c r="K13" i="10"/>
  <c r="N13" i="10" s="1"/>
  <c r="L12" i="10"/>
  <c r="O12" i="10" s="1"/>
  <c r="K12" i="10"/>
  <c r="J12" i="10" s="1"/>
  <c r="L11" i="10"/>
  <c r="O11" i="10" s="1"/>
  <c r="K11" i="10"/>
  <c r="N11" i="10" s="1"/>
  <c r="L10" i="10"/>
  <c r="O10" i="10" s="1"/>
  <c r="K10" i="10"/>
  <c r="N10" i="10" s="1"/>
  <c r="L9" i="10"/>
  <c r="O9" i="10" s="1"/>
  <c r="K9" i="10"/>
  <c r="N9" i="10" s="1"/>
  <c r="O8" i="10"/>
  <c r="N8" i="10"/>
  <c r="M8" i="10"/>
  <c r="L8" i="10"/>
  <c r="K8" i="10"/>
  <c r="J8" i="10" s="1"/>
  <c r="L7" i="10"/>
  <c r="O7" i="10" s="1"/>
  <c r="K7" i="10"/>
  <c r="N7" i="10" s="1"/>
  <c r="L6" i="10"/>
  <c r="O6" i="10" s="1"/>
  <c r="K6" i="10"/>
  <c r="N6" i="10" s="1"/>
  <c r="H55" i="13" l="1"/>
  <c r="O5" i="16"/>
  <c r="G32" i="13"/>
  <c r="G54" i="13"/>
  <c r="J54" i="13"/>
  <c r="H54" i="13"/>
  <c r="H34" i="13"/>
  <c r="J34" i="13"/>
  <c r="O7" i="18"/>
  <c r="K3" i="18"/>
  <c r="G34" i="13"/>
  <c r="O5" i="18"/>
  <c r="O23" i="18" s="1"/>
  <c r="L3" i="17"/>
  <c r="G56" i="13"/>
  <c r="P9" i="17"/>
  <c r="H33" i="13"/>
  <c r="H27" i="13"/>
  <c r="I52" i="13"/>
  <c r="J24" i="13"/>
  <c r="J48" i="13"/>
  <c r="I11" i="31"/>
  <c r="K47" i="13"/>
  <c r="J20" i="13"/>
  <c r="J46" i="13"/>
  <c r="G20" i="13"/>
  <c r="H45" i="13"/>
  <c r="J11" i="28"/>
  <c r="G11" i="28"/>
  <c r="J14" i="10"/>
  <c r="M12" i="10"/>
  <c r="N12" i="10"/>
  <c r="P12" i="10" s="1"/>
  <c r="J11" i="10"/>
  <c r="P10" i="10"/>
  <c r="J10" i="10"/>
  <c r="P11" i="10"/>
  <c r="M16" i="10"/>
  <c r="J7" i="10"/>
  <c r="I3" i="27"/>
  <c r="G40" i="13"/>
  <c r="H39" i="13"/>
  <c r="O23" i="16"/>
  <c r="N23" i="16"/>
  <c r="G30" i="13"/>
  <c r="O8" i="23"/>
  <c r="O12" i="23"/>
  <c r="O16" i="23"/>
  <c r="O20" i="23"/>
  <c r="M23" i="23"/>
  <c r="O9" i="23"/>
  <c r="O13" i="23"/>
  <c r="O17" i="23"/>
  <c r="O21" i="23"/>
  <c r="K23" i="27"/>
  <c r="M9" i="27"/>
  <c r="M13" i="27"/>
  <c r="M17" i="27"/>
  <c r="M21" i="27"/>
  <c r="L23" i="27"/>
  <c r="M5" i="27"/>
  <c r="M23" i="27" s="1"/>
  <c r="O16" i="1"/>
  <c r="O12" i="1"/>
  <c r="O20" i="1"/>
  <c r="O10" i="1"/>
  <c r="O14" i="1"/>
  <c r="O18" i="1"/>
  <c r="O22" i="1"/>
  <c r="O8" i="1"/>
  <c r="O7" i="1"/>
  <c r="O11" i="1"/>
  <c r="O15" i="1"/>
  <c r="O19" i="1"/>
  <c r="P13" i="22"/>
  <c r="N23" i="22"/>
  <c r="P21" i="22"/>
  <c r="O23" i="22"/>
  <c r="G29" i="13"/>
  <c r="O5" i="23"/>
  <c r="O23" i="23" s="1"/>
  <c r="M23" i="18"/>
  <c r="P14" i="17"/>
  <c r="N23" i="17"/>
  <c r="P15" i="17"/>
  <c r="O23" i="17"/>
  <c r="P12" i="17"/>
  <c r="P23" i="17"/>
  <c r="P5" i="22"/>
  <c r="M8" i="24"/>
  <c r="M12" i="24"/>
  <c r="M16" i="24"/>
  <c r="M20" i="24"/>
  <c r="M6" i="24"/>
  <c r="M10" i="24"/>
  <c r="M14" i="24"/>
  <c r="M18" i="24"/>
  <c r="M22" i="24"/>
  <c r="K23" i="24"/>
  <c r="M5" i="24"/>
  <c r="N23" i="1"/>
  <c r="O6" i="1"/>
  <c r="O5" i="1"/>
  <c r="K24" i="20"/>
  <c r="M24" i="14"/>
  <c r="O6" i="14"/>
  <c r="P6" i="14" s="1"/>
  <c r="L24" i="14"/>
  <c r="P11" i="14"/>
  <c r="P16" i="14"/>
  <c r="P20" i="14"/>
  <c r="P23" i="14"/>
  <c r="N7" i="14"/>
  <c r="P7" i="14" s="1"/>
  <c r="N24" i="14"/>
  <c r="G11" i="31"/>
  <c r="H11" i="31"/>
  <c r="K9" i="31"/>
  <c r="K8" i="31"/>
  <c r="L24" i="30"/>
  <c r="K24" i="30"/>
  <c r="O13" i="30"/>
  <c r="O21" i="30"/>
  <c r="O16" i="30"/>
  <c r="O7" i="30"/>
  <c r="O24" i="30" s="1"/>
  <c r="I23" i="7"/>
  <c r="K5" i="7"/>
  <c r="K23" i="7" s="1"/>
  <c r="P8" i="10"/>
  <c r="P14" i="10"/>
  <c r="P21" i="10"/>
  <c r="P13" i="10"/>
  <c r="P19" i="10"/>
  <c r="K9" i="28"/>
  <c r="K10" i="28"/>
  <c r="K8" i="28"/>
  <c r="I11" i="28"/>
  <c r="P7" i="10"/>
  <c r="P17" i="10"/>
  <c r="J17" i="10"/>
  <c r="O24" i="10"/>
  <c r="P9" i="10"/>
  <c r="J9" i="10"/>
  <c r="L24" i="10"/>
  <c r="P6" i="10"/>
  <c r="N24" i="10"/>
  <c r="K24" i="10"/>
  <c r="J6" i="10"/>
  <c r="M6" i="10"/>
  <c r="M11" i="10"/>
  <c r="M18" i="10"/>
  <c r="M7" i="10"/>
  <c r="M15" i="10"/>
  <c r="M19" i="10"/>
  <c r="M10" i="10"/>
  <c r="M14" i="10"/>
  <c r="M22" i="10"/>
  <c r="M9" i="10"/>
  <c r="M13" i="10"/>
  <c r="M17" i="10"/>
  <c r="M21" i="10"/>
  <c r="J32" i="13" l="1"/>
  <c r="K32" i="13" s="1"/>
  <c r="J55" i="13"/>
  <c r="K55" i="13" s="1"/>
  <c r="I30" i="13"/>
  <c r="K30" i="13" s="1"/>
  <c r="I54" i="13"/>
  <c r="K54" i="13" s="1"/>
  <c r="I34" i="13"/>
  <c r="K34" i="13" s="1"/>
  <c r="I57" i="13"/>
  <c r="K57" i="13" s="1"/>
  <c r="J33" i="13"/>
  <c r="J56" i="13"/>
  <c r="I33" i="13"/>
  <c r="I56" i="13"/>
  <c r="J29" i="13"/>
  <c r="J53" i="13"/>
  <c r="I29" i="13"/>
  <c r="I53" i="13"/>
  <c r="K53" i="13" s="1"/>
  <c r="K52" i="13"/>
  <c r="J27" i="13"/>
  <c r="K27" i="13" s="1"/>
  <c r="J52" i="13"/>
  <c r="I49" i="13"/>
  <c r="K49" i="13" s="1"/>
  <c r="I24" i="13"/>
  <c r="K24" i="13" s="1"/>
  <c r="H22" i="13"/>
  <c r="H48" i="13"/>
  <c r="G22" i="13"/>
  <c r="G48" i="13"/>
  <c r="I48" i="13"/>
  <c r="K48" i="13" s="1"/>
  <c r="I22" i="13"/>
  <c r="K22" i="13" s="1"/>
  <c r="K11" i="31"/>
  <c r="G21" i="13"/>
  <c r="G47" i="13"/>
  <c r="H47" i="13"/>
  <c r="H21" i="13"/>
  <c r="I20" i="13"/>
  <c r="K20" i="13" s="1"/>
  <c r="I46" i="13"/>
  <c r="K46" i="13" s="1"/>
  <c r="G45" i="13"/>
  <c r="G19" i="13"/>
  <c r="I19" i="13"/>
  <c r="I45" i="13"/>
  <c r="J45" i="13"/>
  <c r="J19" i="13"/>
  <c r="J18" i="13"/>
  <c r="J44" i="13"/>
  <c r="J50" i="13" s="1"/>
  <c r="G18" i="13"/>
  <c r="G44" i="13"/>
  <c r="G50" i="13" s="1"/>
  <c r="I18" i="13"/>
  <c r="I44" i="13"/>
  <c r="H18" i="13"/>
  <c r="H44" i="13"/>
  <c r="J40" i="13"/>
  <c r="J31" i="13"/>
  <c r="I40" i="13"/>
  <c r="I31" i="13"/>
  <c r="K31" i="13" s="1"/>
  <c r="I28" i="13"/>
  <c r="K28" i="13" s="1"/>
  <c r="I39" i="13"/>
  <c r="K39" i="13" s="1"/>
  <c r="G23" i="13"/>
  <c r="G38" i="13"/>
  <c r="G41" i="13" s="1"/>
  <c r="I38" i="13"/>
  <c r="I23" i="13"/>
  <c r="H23" i="13"/>
  <c r="H38" i="13"/>
  <c r="H41" i="13" s="1"/>
  <c r="K29" i="13"/>
  <c r="P23" i="22"/>
  <c r="M23" i="24"/>
  <c r="O23" i="1"/>
  <c r="O24" i="14"/>
  <c r="P24" i="14"/>
  <c r="K11" i="28"/>
  <c r="P24" i="10"/>
  <c r="K18" i="13"/>
  <c r="M24" i="10"/>
  <c r="K56" i="13" l="1"/>
  <c r="K33" i="13"/>
  <c r="G25" i="13"/>
  <c r="G26" i="13" s="1"/>
  <c r="I26" i="13" s="1"/>
  <c r="K45" i="13"/>
  <c r="K19" i="13"/>
  <c r="G51" i="13"/>
  <c r="I51" i="13" s="1"/>
  <c r="K44" i="13"/>
  <c r="I50" i="13"/>
  <c r="I25" i="13"/>
  <c r="I35" i="13" s="1"/>
  <c r="K40" i="13"/>
  <c r="J23" i="13"/>
  <c r="J38" i="13"/>
  <c r="J41" i="13" s="1"/>
  <c r="I41" i="13"/>
  <c r="G35" i="13"/>
  <c r="K50" i="13" l="1"/>
  <c r="I58" i="13"/>
  <c r="G58" i="13"/>
  <c r="K23" i="13"/>
  <c r="K25" i="13" s="1"/>
  <c r="J25" i="13"/>
  <c r="K38" i="13"/>
  <c r="K41" i="13" s="1"/>
  <c r="D5" i="17" l="1"/>
  <c r="B17" i="13"/>
  <c r="H3" i="27"/>
  <c r="C31" i="13" s="1"/>
  <c r="B37" i="13"/>
  <c r="B43" i="13"/>
  <c r="C40" i="13" l="1"/>
  <c r="H3" i="24" l="1"/>
  <c r="C28" i="13" s="1"/>
  <c r="H3" i="20"/>
  <c r="H23" i="7"/>
  <c r="A3" i="30"/>
  <c r="A3" i="7"/>
  <c r="A3" i="10"/>
  <c r="J3" i="30"/>
  <c r="Q3" i="30"/>
  <c r="P3" i="30"/>
  <c r="O3" i="30"/>
  <c r="R3" i="10"/>
  <c r="Q3" i="10"/>
  <c r="P3" i="10"/>
  <c r="A3" i="31"/>
  <c r="D11" i="31"/>
  <c r="B11" i="31"/>
  <c r="C10" i="31"/>
  <c r="C24" i="13" l="1"/>
  <c r="C49" i="13"/>
  <c r="C21" i="13"/>
  <c r="C47" i="13"/>
  <c r="H20" i="13"/>
  <c r="H25" i="13" s="1"/>
  <c r="H46" i="13"/>
  <c r="H50" i="13" s="1"/>
  <c r="H3" i="7"/>
  <c r="J3" i="10"/>
  <c r="J24" i="10"/>
  <c r="F11" i="31"/>
  <c r="C39" i="13"/>
  <c r="J24" i="30"/>
  <c r="D21" i="1"/>
  <c r="D22" i="1"/>
  <c r="H23" i="1"/>
  <c r="I23" i="1"/>
  <c r="J23" i="1"/>
  <c r="J3" i="1" s="1"/>
  <c r="C52" i="13" s="1"/>
  <c r="H23" i="27"/>
  <c r="A3" i="28"/>
  <c r="C22" i="13" l="1"/>
  <c r="C48" i="13"/>
  <c r="H51" i="13"/>
  <c r="J51" i="13" s="1"/>
  <c r="H26" i="13"/>
  <c r="J26" i="13" s="1"/>
  <c r="C20" i="13"/>
  <c r="C46" i="13"/>
  <c r="C18" i="13"/>
  <c r="C44" i="13"/>
  <c r="A3" i="27"/>
  <c r="A3" i="23"/>
  <c r="I23" i="16"/>
  <c r="H23" i="16"/>
  <c r="J23" i="16"/>
  <c r="J3" i="16" s="1"/>
  <c r="C55" i="13" s="1"/>
  <c r="J23" i="23"/>
  <c r="J3" i="23" s="1"/>
  <c r="C54" i="13" s="1"/>
  <c r="K23" i="22"/>
  <c r="K3" i="22" s="1"/>
  <c r="H23" i="24"/>
  <c r="H24" i="20"/>
  <c r="I23" i="18"/>
  <c r="J23" i="17"/>
  <c r="I23" i="23"/>
  <c r="J23" i="22"/>
  <c r="I23" i="22"/>
  <c r="K25" i="1"/>
  <c r="C29" i="13" l="1"/>
  <c r="C53" i="13"/>
  <c r="H35" i="13"/>
  <c r="K26" i="13"/>
  <c r="K35" i="13" s="1"/>
  <c r="J35" i="13"/>
  <c r="H58" i="13"/>
  <c r="K51" i="13"/>
  <c r="K58" i="13" s="1"/>
  <c r="J58" i="13"/>
  <c r="D11" i="28"/>
  <c r="B11" i="28"/>
  <c r="A3" i="14"/>
  <c r="A3" i="18"/>
  <c r="A3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F11" i="28" l="1"/>
  <c r="C45" i="13" s="1"/>
  <c r="D5" i="23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D7" i="27"/>
  <c r="D6" i="27"/>
  <c r="D5" i="27"/>
  <c r="C19" i="13" l="1"/>
  <c r="C50" i="13"/>
  <c r="I3" i="24"/>
  <c r="C51" i="13" l="1"/>
  <c r="A3" i="22"/>
  <c r="H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E9" i="22"/>
  <c r="E8" i="22"/>
  <c r="E7" i="22"/>
  <c r="E6" i="22"/>
  <c r="E5" i="22"/>
  <c r="H23" i="18"/>
  <c r="J23" i="18"/>
  <c r="J3" i="18" s="1"/>
  <c r="C57" i="13" s="1"/>
  <c r="C30" i="13" l="1"/>
  <c r="K3" i="14"/>
  <c r="C38" i="13" l="1"/>
  <c r="C41" i="13" s="1"/>
  <c r="C23" i="13"/>
  <c r="C25" i="13" s="1"/>
  <c r="K24" i="14"/>
  <c r="P4" i="18"/>
  <c r="P3" i="18"/>
  <c r="P4" i="1"/>
  <c r="P3" i="1"/>
  <c r="O3" i="1"/>
  <c r="N3" i="1"/>
  <c r="O3" i="20"/>
  <c r="N3" i="20"/>
  <c r="M3" i="20"/>
  <c r="R3" i="14"/>
  <c r="Q3" i="14"/>
  <c r="P3" i="14"/>
  <c r="M3" i="7"/>
  <c r="L3" i="7"/>
  <c r="K3" i="7"/>
  <c r="C26" i="13" l="1"/>
  <c r="P5" i="1"/>
  <c r="P5" i="18"/>
  <c r="A3" i="20"/>
  <c r="A3" i="17"/>
  <c r="A3" i="16"/>
  <c r="A3" i="1"/>
  <c r="D22" i="18" l="1"/>
  <c r="D21" i="18"/>
  <c r="D20" i="18"/>
  <c r="D19" i="18"/>
  <c r="D18" i="18"/>
  <c r="D17" i="18"/>
  <c r="D16" i="18"/>
  <c r="D15" i="18"/>
  <c r="D14" i="18"/>
  <c r="D13" i="18"/>
  <c r="D12" i="18"/>
  <c r="D11" i="18"/>
  <c r="D10" i="18"/>
  <c r="D9" i="18"/>
  <c r="D8" i="18"/>
  <c r="D7" i="18"/>
  <c r="D6" i="18"/>
  <c r="D5" i="18"/>
  <c r="K23" i="17"/>
  <c r="K3" i="17" s="1"/>
  <c r="C56" i="13" s="1"/>
  <c r="C58" i="13" s="1"/>
  <c r="I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C33" i="13" l="1"/>
  <c r="C34" i="13"/>
  <c r="C32" i="13"/>
  <c r="K3" i="1" l="1"/>
  <c r="C27" i="13" s="1"/>
  <c r="C35" i="13" s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<sst xmlns="http://schemas.openxmlformats.org/spreadsheetml/2006/main" count="393" uniqueCount="169">
  <si>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</si>
  <si>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</si>
  <si>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</si>
  <si>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</si>
  <si>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</si>
  <si>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</si>
  <si>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</si>
  <si>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</si>
  <si>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dell'Impresa (nel caso di progetti di innovazione)</t>
  </si>
  <si>
    <t>Linea di intervento</t>
  </si>
  <si>
    <t>Anno di riferimento della rendicontazione:</t>
  </si>
  <si>
    <t>Semestre:</t>
  </si>
  <si>
    <t>PERSONALE DIPENDENTE (COSTI REALI)*</t>
  </si>
  <si>
    <t>PERSONALE DIPENDENTE (COSTI STANDARD)</t>
  </si>
  <si>
    <t>PERSONALE IN KIND</t>
  </si>
  <si>
    <t>COSTO DEL PERSONALE (TOTALE)</t>
  </si>
  <si>
    <t>MISSIONI-TRASFERTE</t>
  </si>
  <si>
    <t>STRUMENTAZIONI E ATTREZZATURE</t>
  </si>
  <si>
    <t>STRUMENTAZIONI E ATTREZZATURE IN KIND</t>
  </si>
  <si>
    <t>MATERIALI</t>
  </si>
  <si>
    <t>IMMOBILI (LOCAZIONE)</t>
  </si>
  <si>
    <t>IMMOBILI IN KIND</t>
  </si>
  <si>
    <t>LICENZE / PROPRIETA' INTELLETTUALE</t>
  </si>
  <si>
    <t>SERVIZI DI CONSULENZA</t>
  </si>
  <si>
    <t>ALTRI COSTI</t>
  </si>
  <si>
    <t>TOTALE</t>
  </si>
  <si>
    <t>1.  gli importi indicati nel presente rendiconto sono conformi alle risultanze contabili aziendali</t>
  </si>
  <si>
    <r>
      <t xml:space="preserve">2.  il costo del personale dipendente è determinato secondo i criteri indicati nel </t>
    </r>
    <r>
      <rPr>
        <b/>
        <sz val="12"/>
        <rFont val="Calibri"/>
        <family val="2"/>
        <scheme val="minor"/>
      </rPr>
      <t>Manuale di rendicontazione per i Soggetti attuatori approvato dal MIMIT con _________ del________________</t>
    </r>
  </si>
  <si>
    <r>
      <t>3.  per i costi/spese esposti nel presente rendiconto</t>
    </r>
    <r>
      <rPr>
        <b/>
        <u/>
        <sz val="12"/>
        <rFont val="Calibri"/>
        <family val="2"/>
        <scheme val="minor"/>
      </rPr>
      <t xml:space="preserve"> non sono stati ottenuti altri contributi o finanziamenti, nazionali o comunitari</t>
    </r>
    <r>
      <rPr>
        <sz val="12"/>
        <rFont val="Calibri"/>
        <family val="2"/>
        <scheme val="minor"/>
      </rPr>
      <t xml:space="preserve"> nel rispetto delle disposizioni relative al divieto del doppio finanziamento.</t>
    </r>
  </si>
  <si>
    <r>
      <t xml:space="preserve">4.  i costi indicati nel presente rendiconto  sono stati imputati in base a quanto stabilito nel </t>
    </r>
    <r>
      <rPr>
        <b/>
        <sz val="12"/>
        <rFont val="Calibri"/>
        <family val="2"/>
        <scheme val="minor"/>
      </rPr>
      <t>Manuale di rendicontazione per i Soggetti attuatori</t>
    </r>
    <r>
      <rPr>
        <sz val="12"/>
        <rFont val="Calibri"/>
        <family val="2"/>
        <scheme val="minor"/>
      </rPr>
      <t xml:space="preserve">  </t>
    </r>
    <r>
      <rPr>
        <b/>
        <sz val="12"/>
        <rFont val="Calibri"/>
        <family val="2"/>
        <scheme val="minor"/>
      </rPr>
      <t>approvato dal MIMIT con _________ del________________</t>
    </r>
  </si>
  <si>
    <t>Luogo e data</t>
  </si>
  <si>
    <t>- E' obbligatorio scegliere UNA SOLA delle due modalità di calcolo dei costi, reali o standard
- Nel caso si optasse per i costi standard è obbligatorio utilizzare le tabelle fornite nel Manuale di rendicontazione per i Soggetti attuatori approvato dal MIMIT con _________ del________________</t>
  </si>
  <si>
    <t>Nel caso della linea di finanziamento "Servizi", compilare la colonna "Tipo di attività" con il rifermento specifico al servizio per il quale è stata effettuta la spesa, come da cronoprogramma</t>
  </si>
  <si>
    <t>Servizio 1: Audit Tecnico, Valutazione Maturità Tecnologica (Assessment)</t>
  </si>
  <si>
    <t>Servizio 2: Prova prima dell'investimento (test before invest)</t>
  </si>
  <si>
    <t>Servizio 3: Formazione</t>
  </si>
  <si>
    <t>Servizio 4: Consulenza su accesso ai finanziamenti</t>
  </si>
  <si>
    <t>Servizio 5: Consulenza su innovazione tecnologica di processo e di prodotto, networking e sensibilizzazione</t>
  </si>
  <si>
    <t xml:space="preserve">Servizio 6: Progettazione dell'intervento di innovazione </t>
  </si>
  <si>
    <t>Servizio 7: Consulenza su protezione prioprietà intellettuale</t>
  </si>
  <si>
    <t>Personale dipendente</t>
  </si>
  <si>
    <t>Numero dipendenti</t>
  </si>
  <si>
    <t>Costo delle ore lavorate</t>
  </si>
  <si>
    <t>Campo calcolato automaticamente</t>
  </si>
  <si>
    <t>Costo orario standard</t>
  </si>
  <si>
    <t>Indicare la sommatoria delle ore di lavoro effettivamente dedicate nel periodo di riferimento al progetto dai dipendenti di cui alla colonna B</t>
  </si>
  <si>
    <t>Fascia ALTA</t>
  </si>
  <si>
    <t>Fascia MEDIA</t>
  </si>
  <si>
    <t>Fascia BASSA</t>
  </si>
  <si>
    <t>Totale</t>
  </si>
  <si>
    <t>Cognome e Nome</t>
  </si>
  <si>
    <t xml:space="preserve">Estremi contratto / convenzione </t>
  </si>
  <si>
    <t>Oggetto del contratto / descrizione della prestazione</t>
  </si>
  <si>
    <t>Tipologia di contratto
(es. contratto di co.co.co)</t>
  </si>
  <si>
    <t>data di inizio/fine contratto</t>
  </si>
  <si>
    <t xml:space="preserve">Tipo di attività </t>
  </si>
  <si>
    <t>Importo €</t>
  </si>
  <si>
    <t>Orientamento</t>
  </si>
  <si>
    <t>Formazione</t>
  </si>
  <si>
    <t>Gestione progetti di innovazione</t>
  </si>
  <si>
    <r>
      <rPr>
        <b/>
        <sz val="8"/>
        <color rgb="FFFF0000"/>
        <rFont val="Calibri"/>
        <family val="2"/>
        <scheme val="minor"/>
      </rPr>
      <t>*</t>
    </r>
    <r>
      <rPr>
        <b/>
        <sz val="8"/>
        <color rgb="FF000000"/>
        <rFont val="Calibri"/>
        <family val="2"/>
        <scheme val="minor"/>
      </rPr>
      <t xml:space="preserve"> Per ciascun rigo viene generato automaticamente il prodotto dei dati delle due ultime colonne.</t>
    </r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</si>
  <si>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</si>
  <si>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Soggetto Partner titolare del rapporto</t>
  </si>
  <si>
    <r>
      <rPr>
        <b/>
        <sz val="9"/>
        <rFont val="Calibri"/>
        <family val="2"/>
        <scheme val="minor"/>
      </rPr>
      <t>Tipologia di contratto</t>
    </r>
    <r>
      <rPr>
        <b/>
        <sz val="8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(contratto a tempo indeterminato / contratto a tempo determinato)</t>
    </r>
  </si>
  <si>
    <r>
      <t xml:space="preserve">Costo orario / costo standard  
</t>
    </r>
    <r>
      <rPr>
        <sz val="8"/>
        <color theme="1"/>
        <rFont val="Calibri"/>
        <family val="2"/>
        <scheme val="minor"/>
      </rPr>
      <t>(indicare il costo orario effettivo o nel caso del costo standard il costo standard applicato)</t>
    </r>
  </si>
  <si>
    <r>
      <rPr>
        <b/>
        <sz val="8"/>
        <color rgb="FF000000"/>
        <rFont val="Calibri"/>
        <family val="2"/>
      </rPr>
      <t xml:space="preserve">Soggetto Partner titolare del rapporto </t>
    </r>
    <r>
      <rPr>
        <sz val="8"/>
        <color rgb="FF000000"/>
        <rFont val="Calibri"/>
        <family val="2"/>
      </rPr>
      <t>(indicare "</t>
    </r>
    <r>
      <rPr>
        <sz val="8"/>
        <color rgb="FFFF0000"/>
        <rFont val="Calibri"/>
        <family val="2"/>
      </rPr>
      <t>CdC</t>
    </r>
    <r>
      <rPr>
        <sz val="8"/>
        <color rgb="FF000000"/>
        <rFont val="Calibri"/>
        <family val="2"/>
      </rPr>
      <t>" nel caso di dipendente del Centro di trasferimento tecnologico)</t>
    </r>
  </si>
  <si>
    <t>Luogo della missione / trasferta</t>
  </si>
  <si>
    <r>
      <rPr>
        <b/>
        <sz val="8"/>
        <rFont val="Calibri"/>
        <family val="2"/>
        <scheme val="minor"/>
      </rPr>
      <t xml:space="preserve">Tipologia di costi coperti </t>
    </r>
    <r>
      <rPr>
        <b/>
        <sz val="8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(vitto, alloggio, viaggio mezzo pubblico, viaggio mezzo privato)</t>
    </r>
  </si>
  <si>
    <t xml:space="preserve">Estremi del giustificativo </t>
  </si>
  <si>
    <t>Tipo di attività svolta</t>
  </si>
  <si>
    <t>Numero fattura</t>
  </si>
  <si>
    <t>Data fattura</t>
  </si>
  <si>
    <t>Anno di competenza</t>
  </si>
  <si>
    <r>
      <t xml:space="preserve">Fornitore </t>
    </r>
    <r>
      <rPr>
        <b/>
        <sz val="8"/>
        <color rgb="FFFF0000"/>
        <rFont val="Calibri"/>
        <family val="2"/>
        <scheme val="minor"/>
      </rPr>
      <t>(*)</t>
    </r>
  </si>
  <si>
    <t>Descrizione del bene acquistato/in leasing</t>
  </si>
  <si>
    <t>Tipo di attività</t>
  </si>
  <si>
    <r>
      <t xml:space="preserve">Importo </t>
    </r>
    <r>
      <rPr>
        <b/>
        <sz val="8"/>
        <color rgb="FFFF0000"/>
        <rFont val="Calibri"/>
        <family val="2"/>
        <scheme val="minor"/>
      </rPr>
      <t xml:space="preserve">(**)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</si>
  <si>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t>IVA</t>
  </si>
  <si>
    <r>
      <t xml:space="preserve">Importo </t>
    </r>
    <r>
      <rPr>
        <b/>
        <sz val="8"/>
        <color rgb="FFFF0000"/>
        <rFont val="Calibri"/>
        <family val="2"/>
        <scheme val="minor"/>
      </rPr>
      <t>(**)</t>
    </r>
    <r>
      <rPr>
        <b/>
        <sz val="8"/>
        <color rgb="FF000000"/>
        <rFont val="Calibri"/>
        <family val="2"/>
        <scheme val="minor"/>
      </rPr>
      <t xml:space="preserve"> inclusa IVA se non detraibile €  </t>
    </r>
  </si>
  <si>
    <t>Fattura</t>
  </si>
  <si>
    <t>Perizia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</si>
  <si>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 / il numero di Codice Fiscale</t>
    </r>
  </si>
  <si>
    <r>
      <rPr>
        <sz val="8"/>
        <color rgb="FFFF0000"/>
        <rFont val="Calibri"/>
        <family val="2"/>
        <scheme val="minor"/>
      </rPr>
      <t>(**)</t>
    </r>
    <r>
      <rPr>
        <sz val="8"/>
        <color theme="1"/>
        <rFont val="Calibri"/>
        <family val="2"/>
        <scheme val="minor"/>
      </rPr>
      <t>In caso di ammortamento, l'importo deve essere calcolato utilizzando la formula indicata nel manuale e relativamente al periodo di rendicontazione in questione</t>
    </r>
  </si>
  <si>
    <t>Conf. in kind 
(n. progressivo)</t>
  </si>
  <si>
    <t>Rif. perizia</t>
  </si>
  <si>
    <t>Data perizia</t>
  </si>
  <si>
    <t>Descrizione del bene in Kind</t>
  </si>
  <si>
    <t xml:space="preserve">Importo €  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</si>
  <si>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color rgb="FF000000"/>
        <rFont val="Calibri"/>
        <family val="2"/>
        <scheme val="minor"/>
      </rPr>
      <t>Indicare la ragione sociale del partner/affiliato</t>
    </r>
  </si>
  <si>
    <t>Acquisto 
(n progressivo)</t>
  </si>
  <si>
    <t>Bolle di prelievo da magazzino, con espressa indicazione del progetto, firmate per consegna e ricevuta;</t>
  </si>
  <si>
    <r>
      <t xml:space="preserve">Fornitore </t>
    </r>
    <r>
      <rPr>
        <b/>
        <sz val="8"/>
        <color rgb="FFFF0000"/>
        <rFont val="Calibri"/>
        <family val="2"/>
        <scheme val="minor"/>
      </rPr>
      <t>*</t>
    </r>
  </si>
  <si>
    <t>Descrizione del materiale acquistato</t>
  </si>
  <si>
    <t xml:space="preserve">Importo al netto IVA se detraibile €  </t>
  </si>
  <si>
    <t xml:space="preserve">Importo inclusa IVA se non detraibile €  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</si>
  <si>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rFont val="Calibri"/>
        <family val="2"/>
        <scheme val="minor"/>
      </rPr>
      <t>Indicare la ragione sociale; IVA/ il numero di Codice Fiscale</t>
    </r>
  </si>
  <si>
    <t>Locazione 
(n. progressivo)</t>
  </si>
  <si>
    <t>Contratto locazione</t>
  </si>
  <si>
    <t>Data contratto locazione</t>
  </si>
  <si>
    <r>
      <t>Fornitore</t>
    </r>
    <r>
      <rPr>
        <b/>
        <sz val="8"/>
        <color rgb="FFFF0000"/>
        <rFont val="Calibri"/>
        <family val="2"/>
        <scheme val="minor"/>
      </rPr>
      <t xml:space="preserve"> *</t>
    </r>
  </si>
  <si>
    <t>Descrizione dell'immobile affittato</t>
  </si>
  <si>
    <r>
      <t>Importo al netto IVA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se detraibile €  </t>
    </r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</si>
  <si>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sociale; IVA/ il numero di Codice Fiscale</t>
    </r>
  </si>
  <si>
    <t>Descrizione dell'immobile in kind</t>
  </si>
  <si>
    <t>Importo</t>
  </si>
  <si>
    <r>
      <rPr>
        <sz val="8"/>
        <color rgb="FFFF0000"/>
        <rFont val="Calibri"/>
        <family val="2"/>
        <scheme val="minor"/>
      </rPr>
      <t>*</t>
    </r>
    <r>
      <rPr>
        <sz val="8"/>
        <color rgb="FF000000"/>
        <rFont val="Calibri"/>
        <family val="2"/>
        <scheme val="minor"/>
      </rPr>
      <t xml:space="preserve"> Indicare la ragione sociale / il numero di Codice Fiscale o la ragione sociale del partner in caso di conferimento in kind</t>
    </r>
  </si>
  <si>
    <t>Acquisto 
(n. progressivo)</t>
  </si>
  <si>
    <r>
      <t>Fornitore</t>
    </r>
    <r>
      <rPr>
        <b/>
        <sz val="8"/>
        <color rgb="FFFF0000"/>
        <rFont val="Calibri"/>
        <family val="2"/>
        <scheme val="minor"/>
      </rPr>
      <t xml:space="preserve"> (*)</t>
    </r>
  </si>
  <si>
    <t>Descrizione della licenza/diritto acquistato</t>
  </si>
  <si>
    <t xml:space="preserve">Importo fattura al netto IVA se detraibile €  </t>
  </si>
  <si>
    <t xml:space="preserve">Importo fattura inclusa IVA se non detraibile €  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</si>
  <si>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sociale; Partita IVA/ numero di Codice Fiscale</t>
    </r>
  </si>
  <si>
    <t>Contratto 
(n. progressivo)</t>
  </si>
  <si>
    <t>Descrizione del servizio acquisito</t>
  </si>
  <si>
    <t>Data contratto / incarico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</si>
  <si>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 o il numero di Codice Fiscale</t>
    </r>
  </si>
  <si>
    <t>Descrizione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</si>
  <si>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color rgb="FF000000"/>
        <rFont val="Calibri"/>
        <family val="2"/>
        <scheme val="minor"/>
      </rPr>
      <t>Indicare la ragione sociale o il numero di Codice Fiscale</t>
    </r>
  </si>
  <si>
    <t>Legale rappresentante del Centro di trasferimento tecnologico</t>
  </si>
  <si>
    <t>Centro di trasferimento tecnologico</t>
  </si>
  <si>
    <t>Legale rappresentante dell'impresa (nel caso di progetti di innovazione)</t>
  </si>
  <si>
    <t>Utilizzare le tabelle di costi standard contenute nel manuale di rendicontazione approvato con____ del___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</si>
  <si>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</si>
  <si>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t>SOMMINISTRAZIONE (COSTI REALI)*</t>
  </si>
  <si>
    <t>SOMMINISTRAZIONE (COSTI STANDARD)</t>
  </si>
  <si>
    <t>Indicare il numero dei lavoratori con contratto di somministrazione</t>
  </si>
  <si>
    <t>Indicare la sommatoria delle ore di lavoro effettivamente dedicate nel periodo di riferimento al progetto dai lavoratori in somministrazione di cui alla colonna B</t>
  </si>
  <si>
    <t>PERSONALE IN RAPPORTO DI COLLABORAZIONE/OCCASIONALE</t>
  </si>
  <si>
    <t>Nel caso dei costi del personale dipendente o in somministrazione:</t>
  </si>
  <si>
    <t>Numero lavoratori in somministrazione</t>
  </si>
  <si>
    <t>Acquisto
(n. progressivo)</t>
  </si>
  <si>
    <t>Estremi contratto</t>
  </si>
  <si>
    <t>Oggetto del contratto/ descrizione della prestazione</t>
  </si>
  <si>
    <r>
      <t xml:space="preserve">Livello inquadramento </t>
    </r>
    <r>
      <rPr>
        <sz val="9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</si>
  <si>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r>
      <t xml:space="preserve">Tipologia di contratto
</t>
    </r>
    <r>
      <rPr>
        <sz val="9"/>
        <rFont val="Calibri"/>
        <family val="2"/>
        <scheme val="minor"/>
      </rPr>
      <t>(contratto a tempo indeterminato / contratto a tempo determinato)</t>
    </r>
  </si>
  <si>
    <t>Costo orario</t>
  </si>
  <si>
    <r>
      <t xml:space="preserve">Soggetto titolare del bene </t>
    </r>
    <r>
      <rPr>
        <b/>
        <sz val="8"/>
        <color rgb="FFFF0000"/>
        <rFont val="Calibri"/>
        <family val="2"/>
        <scheme val="minor"/>
      </rPr>
      <t>(*)</t>
    </r>
  </si>
  <si>
    <t>TOTALE (INCLUSO IN-KIND)</t>
  </si>
  <si>
    <t>TOTALE (ESCLUSO IN-KIND)</t>
  </si>
  <si>
    <t>IMMOBILI (LOCAZIONE) IN KIND</t>
  </si>
  <si>
    <r>
      <t xml:space="preserve">SPESE GENERALI / COSTI INDIRETTI
</t>
    </r>
    <r>
      <rPr>
        <i/>
        <sz val="12"/>
        <color rgb="FF000000"/>
        <rFont val="Calibri"/>
        <family val="2"/>
        <scheme val="minor"/>
      </rPr>
      <t>La precentuale del 15% si applica sempre sul totale dei costi del personale incluse missioni e trafserte e i csoti di personale in-kind</t>
    </r>
  </si>
  <si>
    <t>TOTALE IN KIND</t>
  </si>
  <si>
    <t>*Attenzione: è obbligatorio scegliere UNA SOLA delle due modalità di calcolo dei costi del personale dipendente e in somministrazione (o a costi reali o a costi standard) e compilare il relativo sheet</t>
  </si>
  <si>
    <r>
      <t xml:space="preserve">SPESE GENERALI / COSTI INDIRETTI
</t>
    </r>
    <r>
      <rPr>
        <i/>
        <sz val="12"/>
        <color rgb="FF000000"/>
        <rFont val="Calibri"/>
        <family val="2"/>
        <scheme val="minor"/>
      </rPr>
      <t>La percentuale del 15% si applica sempre sul totale dei costi del personale incluse missioni e trafserte e i costi di personale in-kind</t>
    </r>
  </si>
  <si>
    <t>2.3</t>
  </si>
  <si>
    <t>BI-REX</t>
  </si>
  <si>
    <t>Domenico Bambi</t>
  </si>
  <si>
    <t>Linea 2 - Progetti di innovazione</t>
  </si>
  <si>
    <r>
      <t xml:space="preserve"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dell’impresa …………………………… con sede in ………………………… Prov. ……. in Via …………...…………………………………… n. …… CAP ……
</t>
    </r>
    <r>
      <rPr>
        <b/>
        <sz val="12"/>
        <color theme="1"/>
        <rFont val="Calibri"/>
        <family val="2"/>
        <scheme val="minor"/>
      </rPr>
      <t xml:space="preserve">DICHIARA </t>
    </r>
    <r>
      <rPr>
        <sz val="12"/>
        <color theme="1"/>
        <rFont val="Calibri"/>
        <family val="2"/>
        <scheme val="minor"/>
      </rPr>
      <t xml:space="preserve">
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
che:</t>
    </r>
  </si>
  <si>
    <t>Firma del Presidente del collegio dei revisori (o del Revisore contabile)</t>
  </si>
  <si>
    <t>Firma Legale rappresentante dell'impresa</t>
  </si>
  <si>
    <t>Indicare il numero dei dipendenti dell'impresa</t>
  </si>
  <si>
    <t xml:space="preserve"> TOTALE COSTI RI</t>
  </si>
  <si>
    <t>TOTALE COSTI SS</t>
  </si>
  <si>
    <t>CONTRIBUTO RICHIESTO RI</t>
  </si>
  <si>
    <t>CONTRIBUTO RICHIESTO SS</t>
  </si>
  <si>
    <t>TOT. CONTRIBUTO RICHIESTO</t>
  </si>
  <si>
    <t>TOTALE COSTI RI</t>
  </si>
  <si>
    <t>Numero di ore lavorate RI</t>
  </si>
  <si>
    <t>Numero di ore lavorate SS</t>
  </si>
  <si>
    <t xml:space="preserve">TOTALE COSTI </t>
  </si>
  <si>
    <t>Numero ore lavorate RI</t>
  </si>
  <si>
    <t>Numero ore lavorate SS</t>
  </si>
  <si>
    <t>Importo RI</t>
  </si>
  <si>
    <t>Importo SS</t>
  </si>
  <si>
    <t>Importo imputato a RI</t>
  </si>
  <si>
    <t>Importo imputato a SS</t>
  </si>
  <si>
    <t>ALLEGATO N. 4a</t>
  </si>
  <si>
    <t>Sem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</si>
</sst>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d/m/yy;@"/>
    <numFmt numFmtId="167" formatCode="_-[$€-410]\ * #,##0.00_-;\-[$€-410]\ * #,##0.00_-;_-[$€-410]\ * &quot;-&quot;??_-;_-@_-"/>
    <numFmt numFmtId="168" formatCode="_([$€-2]\ * #,##0.00_);_([$€-2]\ * \(#,##0.00\);_([$€-2]\ * &quot;-&quot;??_);_(@_)"/>
    <numFmt numFmtId="169" formatCode="#,##0.00\ &quot;€&quot;"/>
    <numFmt numFmtId="170" formatCode="#,##0.00\ _€;\-#,##0.00\ _€"/>
    <numFmt numFmtId="171" formatCode="_-&quot;€&quot;\ * #,##0.00_-;\-&quot;€&quot;\ * #,##0.00_-;_-&quot;€&quot;\ * &quot;-&quot;_-;_-@_-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rgb="FFFF0000"/>
      <name val="Calibri"/>
      <family val="2"/>
    </font>
    <font>
      <b/>
      <sz val="8"/>
      <color theme="1"/>
      <name val="Calibri"/>
      <family val="2"/>
    </font>
    <font>
      <b/>
      <u/>
      <sz val="16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3F3F3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01">
    <xf numFmtId="0" fontId="0" fillId="0" borderId="0" xfId="0"/>
    <xf numFmtId="0" fontId="2" fillId="0" borderId="1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4" borderId="42" xfId="0" applyFont="1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9" fillId="0" borderId="0" xfId="0" applyFont="1"/>
    <xf numFmtId="0" fontId="16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6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0" fillId="3" borderId="12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167" fontId="20" fillId="3" borderId="2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20" fillId="3" borderId="10" xfId="0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1" fillId="0" borderId="0" xfId="0" applyFont="1" applyAlignment="1">
      <alignment vertical="center"/>
    </xf>
    <xf numFmtId="0" fontId="16" fillId="0" borderId="27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20" fillId="3" borderId="14" xfId="0" applyFont="1" applyFill="1" applyBorder="1" applyAlignment="1">
      <alignment vertical="center" wrapText="1"/>
    </xf>
    <xf numFmtId="0" fontId="20" fillId="3" borderId="20" xfId="0" applyFont="1" applyFill="1" applyBorder="1" applyAlignment="1">
      <alignment vertical="center" wrapText="1"/>
    </xf>
    <xf numFmtId="0" fontId="2" fillId="3" borderId="30" xfId="0" applyFont="1" applyFill="1" applyBorder="1" applyAlignment="1">
      <alignment vertical="center" wrapText="1"/>
    </xf>
    <xf numFmtId="0" fontId="20" fillId="3" borderId="25" xfId="0" applyFont="1" applyFill="1" applyBorder="1" applyAlignment="1">
      <alignment vertical="center" wrapText="1"/>
    </xf>
    <xf numFmtId="164" fontId="20" fillId="3" borderId="2" xfId="0" applyNumberFormat="1" applyFont="1" applyFill="1" applyBorder="1" applyAlignment="1">
      <alignment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2" fillId="3" borderId="40" xfId="0" applyFont="1" applyFill="1" applyBorder="1" applyAlignment="1">
      <alignment horizontal="right" vertical="center" wrapText="1"/>
    </xf>
    <xf numFmtId="0" fontId="22" fillId="3" borderId="38" xfId="0" applyFont="1" applyFill="1" applyBorder="1" applyAlignment="1">
      <alignment horizontal="right" vertical="center" wrapText="1"/>
    </xf>
    <xf numFmtId="166" fontId="22" fillId="3" borderId="37" xfId="0" applyNumberFormat="1" applyFont="1" applyFill="1" applyBorder="1" applyAlignment="1">
      <alignment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3" borderId="37" xfId="0" applyFont="1" applyFill="1" applyBorder="1" applyAlignment="1">
      <alignment horizontal="center" vertical="center" wrapText="1"/>
    </xf>
    <xf numFmtId="0" fontId="22" fillId="3" borderId="37" xfId="0" applyFont="1" applyFill="1" applyBorder="1" applyAlignment="1">
      <alignment horizontal="left" vertical="center" wrapText="1"/>
    </xf>
    <xf numFmtId="0" fontId="20" fillId="3" borderId="37" xfId="0" applyFont="1" applyFill="1" applyBorder="1" applyAlignment="1">
      <alignment vertical="center" wrapText="1"/>
    </xf>
    <xf numFmtId="2" fontId="17" fillId="0" borderId="0" xfId="0" applyNumberFormat="1" applyFont="1"/>
    <xf numFmtId="0" fontId="22" fillId="3" borderId="12" xfId="0" applyFont="1" applyFill="1" applyBorder="1" applyAlignment="1">
      <alignment horizontal="right" vertical="center" wrapText="1"/>
    </xf>
    <xf numFmtId="0" fontId="22" fillId="3" borderId="14" xfId="0" applyFont="1" applyFill="1" applyBorder="1" applyAlignment="1">
      <alignment horizontal="right" vertical="center" wrapText="1"/>
    </xf>
    <xf numFmtId="166" fontId="22" fillId="3" borderId="2" xfId="0" applyNumberFormat="1" applyFont="1" applyFill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21" fillId="3" borderId="14" xfId="0" applyFont="1" applyFill="1" applyBorder="1" applyAlignment="1">
      <alignment horizontal="right" vertical="center" wrapText="1"/>
    </xf>
    <xf numFmtId="0" fontId="22" fillId="3" borderId="9" xfId="0" applyFont="1" applyFill="1" applyBorder="1" applyAlignment="1">
      <alignment horizontal="right" vertical="center" wrapText="1"/>
    </xf>
    <xf numFmtId="166" fontId="21" fillId="3" borderId="10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center" vertical="center" wrapText="1"/>
    </xf>
    <xf numFmtId="164" fontId="21" fillId="3" borderId="10" xfId="1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15" xfId="1" applyNumberFormat="1" applyFont="1" applyBorder="1" applyAlignment="1">
      <alignment vertical="center"/>
    </xf>
    <xf numFmtId="2" fontId="23" fillId="0" borderId="0" xfId="0" applyNumberFormat="1" applyFont="1"/>
    <xf numFmtId="164" fontId="9" fillId="0" borderId="0" xfId="1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9" fillId="2" borderId="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right" vertical="center" wrapText="1"/>
    </xf>
    <xf numFmtId="0" fontId="22" fillId="3" borderId="31" xfId="0" applyFont="1" applyFill="1" applyBorder="1" applyAlignment="1">
      <alignment horizontal="right" vertical="center" wrapText="1"/>
    </xf>
    <xf numFmtId="166" fontId="22" fillId="3" borderId="7" xfId="0" applyNumberFormat="1" applyFont="1" applyFill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left" vertical="center" wrapText="1"/>
    </xf>
    <xf numFmtId="0" fontId="20" fillId="3" borderId="7" xfId="0" applyFont="1" applyFill="1" applyBorder="1" applyAlignment="1">
      <alignment vertical="center" wrapText="1"/>
    </xf>
    <xf numFmtId="164" fontId="22" fillId="3" borderId="24" xfId="1" applyNumberFormat="1" applyFont="1" applyFill="1" applyBorder="1" applyAlignment="1">
      <alignment horizontal="center" vertical="center" wrapText="1"/>
    </xf>
    <xf numFmtId="164" fontId="21" fillId="3" borderId="11" xfId="1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right" vertical="center" wrapText="1"/>
    </xf>
    <xf numFmtId="164" fontId="20" fillId="3" borderId="7" xfId="0" applyNumberFormat="1" applyFont="1" applyFill="1" applyBorder="1" applyAlignment="1">
      <alignment vertical="center" wrapText="1"/>
    </xf>
    <xf numFmtId="0" fontId="22" fillId="3" borderId="2" xfId="0" applyFont="1" applyFill="1" applyBorder="1" applyAlignment="1">
      <alignment horizontal="right" vertical="center" wrapText="1"/>
    </xf>
    <xf numFmtId="164" fontId="22" fillId="3" borderId="13" xfId="1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right" vertical="center" wrapText="1"/>
    </xf>
    <xf numFmtId="164" fontId="22" fillId="3" borderId="11" xfId="1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5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0" fontId="2" fillId="3" borderId="1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7" fontId="2" fillId="3" borderId="2" xfId="0" applyNumberFormat="1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5" fillId="0" borderId="0" xfId="0" applyFont="1"/>
    <xf numFmtId="0" fontId="5" fillId="0" borderId="54" xfId="0" applyFont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2" xfId="0" applyFont="1" applyFill="1" applyBorder="1" applyAlignment="1">
      <alignment vertical="center" wrapText="1"/>
    </xf>
    <xf numFmtId="0" fontId="7" fillId="0" borderId="41" xfId="0" applyFont="1" applyBorder="1" applyAlignment="1">
      <alignment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 wrapText="1"/>
    </xf>
    <xf numFmtId="0" fontId="19" fillId="2" borderId="5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" fontId="2" fillId="3" borderId="37" xfId="1" applyNumberFormat="1" applyFont="1" applyFill="1" applyBorder="1" applyAlignment="1">
      <alignment horizontal="center" vertical="center" wrapText="1"/>
    </xf>
    <xf numFmtId="2" fontId="2" fillId="0" borderId="37" xfId="0" applyNumberFormat="1" applyFont="1" applyBorder="1" applyAlignment="1">
      <alignment horizontal="center" vertical="center" wrapText="1"/>
    </xf>
    <xf numFmtId="3" fontId="2" fillId="3" borderId="37" xfId="1" applyNumberFormat="1" applyFont="1" applyFill="1" applyBorder="1" applyAlignment="1">
      <alignment horizontal="center" vertical="center" wrapText="1"/>
    </xf>
    <xf numFmtId="164" fontId="2" fillId="0" borderId="39" xfId="0" applyNumberFormat="1" applyFont="1" applyBorder="1" applyAlignment="1">
      <alignment horizontal="center" vertical="center" wrapText="1"/>
    </xf>
    <xf numFmtId="0" fontId="31" fillId="0" borderId="37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31" fillId="0" borderId="2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19" fillId="2" borderId="2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171" fontId="16" fillId="0" borderId="16" xfId="0" applyNumberFormat="1" applyFont="1" applyBorder="1" applyAlignment="1">
      <alignment vertical="center" wrapText="1"/>
    </xf>
    <xf numFmtId="171" fontId="5" fillId="2" borderId="5" xfId="0" applyNumberFormat="1" applyFont="1" applyFill="1" applyBorder="1" applyAlignment="1">
      <alignment horizontal="center" vertical="center"/>
    </xf>
    <xf numFmtId="2" fontId="20" fillId="3" borderId="20" xfId="0" applyNumberFormat="1" applyFont="1" applyFill="1" applyBorder="1" applyAlignment="1">
      <alignment vertical="center" wrapText="1"/>
    </xf>
    <xf numFmtId="2" fontId="20" fillId="3" borderId="25" xfId="0" applyNumberFormat="1" applyFont="1" applyFill="1" applyBorder="1" applyAlignment="1">
      <alignment vertical="center" wrapText="1"/>
    </xf>
    <xf numFmtId="1" fontId="20" fillId="3" borderId="20" xfId="0" applyNumberFormat="1" applyFont="1" applyFill="1" applyBorder="1" applyAlignment="1">
      <alignment vertical="center" wrapText="1"/>
    </xf>
    <xf numFmtId="1" fontId="20" fillId="3" borderId="25" xfId="0" applyNumberFormat="1" applyFont="1" applyFill="1" applyBorder="1" applyAlignment="1">
      <alignment vertical="center" wrapText="1"/>
    </xf>
    <xf numFmtId="3" fontId="2" fillId="3" borderId="49" xfId="1" applyNumberFormat="1" applyFont="1" applyFill="1" applyBorder="1" applyAlignment="1">
      <alignment horizontal="center" vertical="center" wrapText="1"/>
    </xf>
    <xf numFmtId="3" fontId="2" fillId="3" borderId="20" xfId="1" applyNumberFormat="1" applyFont="1" applyFill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center" vertical="center"/>
    </xf>
    <xf numFmtId="171" fontId="2" fillId="0" borderId="49" xfId="0" applyNumberFormat="1" applyFont="1" applyBorder="1" applyAlignment="1">
      <alignment horizontal="center" vertical="center" wrapText="1"/>
    </xf>
    <xf numFmtId="171" fontId="2" fillId="0" borderId="39" xfId="0" applyNumberFormat="1" applyFont="1" applyBorder="1" applyAlignment="1">
      <alignment horizontal="center" vertical="center" wrapText="1"/>
    </xf>
    <xf numFmtId="171" fontId="2" fillId="0" borderId="70" xfId="0" applyNumberFormat="1" applyFont="1" applyBorder="1" applyAlignment="1">
      <alignment horizontal="center" vertical="center" wrapText="1"/>
    </xf>
    <xf numFmtId="171" fontId="2" fillId="0" borderId="56" xfId="0" applyNumberFormat="1" applyFont="1" applyBorder="1" applyAlignment="1">
      <alignment horizontal="center" vertical="center" wrapText="1"/>
    </xf>
    <xf numFmtId="171" fontId="16" fillId="0" borderId="16" xfId="0" applyNumberFormat="1" applyFont="1" applyBorder="1" applyAlignment="1">
      <alignment horizontal="center" vertical="center"/>
    </xf>
    <xf numFmtId="171" fontId="16" fillId="0" borderId="21" xfId="0" applyNumberFormat="1" applyFont="1" applyBorder="1" applyAlignment="1">
      <alignment horizontal="center" vertical="center"/>
    </xf>
    <xf numFmtId="171" fontId="16" fillId="0" borderId="5" xfId="0" applyNumberFormat="1" applyFont="1" applyBorder="1" applyAlignment="1">
      <alignment horizontal="center" vertical="center"/>
    </xf>
    <xf numFmtId="171" fontId="16" fillId="0" borderId="1" xfId="0" applyNumberFormat="1" applyFont="1" applyBorder="1" applyAlignment="1">
      <alignment vertical="center" wrapText="1"/>
    </xf>
    <xf numFmtId="171" fontId="45" fillId="0" borderId="1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2" fillId="0" borderId="33" xfId="0" applyFont="1" applyBorder="1"/>
    <xf numFmtId="0" fontId="9" fillId="0" borderId="33" xfId="0" applyFont="1" applyBorder="1"/>
    <xf numFmtId="0" fontId="2" fillId="0" borderId="33" xfId="0" applyFont="1" applyBorder="1" applyAlignment="1">
      <alignment horizontal="right"/>
    </xf>
    <xf numFmtId="170" fontId="0" fillId="0" borderId="69" xfId="0" applyNumberFormat="1" applyBorder="1" applyAlignment="1">
      <alignment horizontal="right" vertical="center"/>
    </xf>
    <xf numFmtId="0" fontId="16" fillId="0" borderId="2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171" fontId="40" fillId="0" borderId="1" xfId="0" applyNumberFormat="1" applyFont="1" applyBorder="1" applyAlignment="1">
      <alignment vertical="center" wrapText="1"/>
    </xf>
    <xf numFmtId="44" fontId="40" fillId="0" borderId="1" xfId="0" applyNumberFormat="1" applyFont="1" applyBorder="1" applyAlignment="1">
      <alignment vertical="center" wrapText="1"/>
    </xf>
    <xf numFmtId="169" fontId="2" fillId="3" borderId="20" xfId="0" applyNumberFormat="1" applyFont="1" applyFill="1" applyBorder="1" applyAlignment="1">
      <alignment vertical="center" wrapText="1"/>
    </xf>
    <xf numFmtId="169" fontId="2" fillId="3" borderId="13" xfId="0" applyNumberFormat="1" applyFont="1" applyFill="1" applyBorder="1" applyAlignment="1">
      <alignment vertical="center" wrapText="1"/>
    </xf>
    <xf numFmtId="169" fontId="2" fillId="3" borderId="25" xfId="0" applyNumberFormat="1" applyFont="1" applyFill="1" applyBorder="1" applyAlignment="1">
      <alignment vertical="center" wrapText="1"/>
    </xf>
    <xf numFmtId="169" fontId="2" fillId="3" borderId="11" xfId="0" applyNumberFormat="1" applyFont="1" applyFill="1" applyBorder="1" applyAlignment="1">
      <alignment vertical="center" wrapText="1"/>
    </xf>
    <xf numFmtId="171" fontId="5" fillId="0" borderId="5" xfId="0" applyNumberFormat="1" applyFont="1" applyBorder="1" applyAlignment="1">
      <alignment horizontal="right" vertical="center"/>
    </xf>
    <xf numFmtId="0" fontId="46" fillId="0" borderId="1" xfId="0" applyFont="1" applyBorder="1" applyAlignment="1">
      <alignment horizontal="left" vertical="center" wrapText="1"/>
    </xf>
    <xf numFmtId="171" fontId="46" fillId="0" borderId="3" xfId="0" applyNumberFormat="1" applyFont="1" applyBorder="1" applyAlignment="1">
      <alignment vertical="center" wrapText="1"/>
    </xf>
    <xf numFmtId="171" fontId="2" fillId="0" borderId="71" xfId="0" applyNumberFormat="1" applyFont="1" applyBorder="1" applyAlignment="1">
      <alignment horizontal="center" vertical="center" wrapText="1"/>
    </xf>
    <xf numFmtId="171" fontId="2" fillId="0" borderId="72" xfId="0" applyNumberFormat="1" applyFont="1" applyBorder="1" applyAlignment="1">
      <alignment horizontal="center" vertical="center" wrapText="1"/>
    </xf>
    <xf numFmtId="0" fontId="20" fillId="3" borderId="40" xfId="0" applyFont="1" applyFill="1" applyBorder="1" applyAlignment="1">
      <alignment vertical="center" wrapText="1"/>
    </xf>
    <xf numFmtId="0" fontId="20" fillId="3" borderId="38" xfId="0" applyFont="1" applyFill="1" applyBorder="1" applyAlignment="1">
      <alignment vertical="center" wrapText="1"/>
    </xf>
    <xf numFmtId="167" fontId="20" fillId="3" borderId="37" xfId="0" applyNumberFormat="1" applyFont="1" applyFill="1" applyBorder="1" applyAlignment="1">
      <alignment vertical="center" wrapText="1"/>
    </xf>
    <xf numFmtId="0" fontId="20" fillId="3" borderId="49" xfId="0" applyFont="1" applyFill="1" applyBorder="1" applyAlignment="1">
      <alignment vertical="center" wrapText="1"/>
    </xf>
    <xf numFmtId="171" fontId="20" fillId="0" borderId="39" xfId="0" applyNumberFormat="1" applyFont="1" applyBorder="1" applyAlignment="1">
      <alignment vertical="center" wrapText="1"/>
    </xf>
    <xf numFmtId="171" fontId="20" fillId="0" borderId="13" xfId="0" applyNumberFormat="1" applyFont="1" applyBorder="1" applyAlignment="1">
      <alignment vertical="center" wrapText="1"/>
    </xf>
    <xf numFmtId="171" fontId="20" fillId="0" borderId="11" xfId="0" applyNumberFormat="1" applyFont="1" applyBorder="1" applyAlignment="1">
      <alignment vertical="center" wrapText="1"/>
    </xf>
    <xf numFmtId="171" fontId="46" fillId="0" borderId="1" xfId="0" applyNumberFormat="1" applyFont="1" applyBorder="1" applyAlignment="1">
      <alignment vertical="center" wrapText="1"/>
    </xf>
    <xf numFmtId="171" fontId="16" fillId="0" borderId="3" xfId="0" applyNumberFormat="1" applyFont="1" applyBorder="1" applyAlignment="1">
      <alignment vertical="center" wrapText="1"/>
    </xf>
    <xf numFmtId="171" fontId="20" fillId="3" borderId="20" xfId="0" applyNumberFormat="1" applyFont="1" applyFill="1" applyBorder="1" applyAlignment="1">
      <alignment vertical="center" wrapText="1"/>
    </xf>
    <xf numFmtId="171" fontId="0" fillId="3" borderId="12" xfId="0" applyNumberFormat="1" applyFill="1" applyBorder="1" applyAlignment="1">
      <alignment vertical="center"/>
    </xf>
    <xf numFmtId="171" fontId="0" fillId="3" borderId="2" xfId="0" applyNumberFormat="1" applyFill="1" applyBorder="1" applyAlignment="1">
      <alignment vertical="center"/>
    </xf>
    <xf numFmtId="171" fontId="2" fillId="3" borderId="25" xfId="0" applyNumberFormat="1" applyFont="1" applyFill="1" applyBorder="1" applyAlignment="1">
      <alignment vertical="center" wrapText="1"/>
    </xf>
    <xf numFmtId="171" fontId="0" fillId="3" borderId="9" xfId="0" applyNumberFormat="1" applyFill="1" applyBorder="1" applyAlignment="1">
      <alignment vertical="center"/>
    </xf>
    <xf numFmtId="171" fontId="0" fillId="3" borderId="10" xfId="0" applyNumberFormat="1" applyFill="1" applyBorder="1" applyAlignment="1">
      <alignment vertical="center"/>
    </xf>
    <xf numFmtId="171" fontId="5" fillId="0" borderId="5" xfId="0" applyNumberFormat="1" applyFont="1" applyBorder="1" applyAlignment="1">
      <alignment horizontal="center" vertical="center"/>
    </xf>
    <xf numFmtId="0" fontId="0" fillId="3" borderId="69" xfId="0" applyFill="1" applyBorder="1" applyAlignment="1">
      <alignment vertical="center"/>
    </xf>
    <xf numFmtId="171" fontId="9" fillId="0" borderId="15" xfId="1" applyNumberFormat="1" applyFont="1" applyBorder="1" applyAlignment="1">
      <alignment vertical="center"/>
    </xf>
    <xf numFmtId="171" fontId="9" fillId="0" borderId="1" xfId="1" applyNumberFormat="1" applyFont="1" applyBorder="1" applyAlignment="1">
      <alignment vertical="center"/>
    </xf>
    <xf numFmtId="171" fontId="22" fillId="0" borderId="37" xfId="1" applyNumberFormat="1" applyFont="1" applyFill="1" applyBorder="1" applyAlignment="1">
      <alignment horizontal="center" vertical="center" wrapText="1"/>
    </xf>
    <xf numFmtId="171" fontId="20" fillId="3" borderId="37" xfId="0" applyNumberFormat="1" applyFont="1" applyFill="1" applyBorder="1" applyAlignment="1">
      <alignment vertical="center" wrapText="1"/>
    </xf>
    <xf numFmtId="171" fontId="20" fillId="3" borderId="2" xfId="0" applyNumberFormat="1" applyFont="1" applyFill="1" applyBorder="1" applyAlignment="1">
      <alignment vertical="center" wrapText="1"/>
    </xf>
    <xf numFmtId="171" fontId="21" fillId="3" borderId="10" xfId="1" applyNumberFormat="1" applyFont="1" applyFill="1" applyBorder="1" applyAlignment="1">
      <alignment horizontal="center" vertical="center" wrapText="1"/>
    </xf>
    <xf numFmtId="171" fontId="21" fillId="3" borderId="25" xfId="1" applyNumberFormat="1" applyFont="1" applyFill="1" applyBorder="1" applyAlignment="1">
      <alignment horizontal="center" vertical="center" wrapText="1"/>
    </xf>
    <xf numFmtId="165" fontId="11" fillId="0" borderId="1" xfId="4" applyFont="1" applyBorder="1" applyAlignment="1">
      <alignment horizontal="center" vertical="center"/>
    </xf>
    <xf numFmtId="171" fontId="22" fillId="3" borderId="28" xfId="1" applyNumberFormat="1" applyFont="1" applyFill="1" applyBorder="1" applyAlignment="1">
      <alignment horizontal="center" vertical="center" wrapText="1"/>
    </xf>
    <xf numFmtId="171" fontId="20" fillId="3" borderId="7" xfId="0" applyNumberFormat="1" applyFont="1" applyFill="1" applyBorder="1" applyAlignment="1">
      <alignment vertical="center" wrapText="1"/>
    </xf>
    <xf numFmtId="171" fontId="22" fillId="3" borderId="8" xfId="1" applyNumberFormat="1" applyFont="1" applyFill="1" applyBorder="1" applyAlignment="1">
      <alignment horizontal="center" vertical="center" wrapText="1"/>
    </xf>
    <xf numFmtId="171" fontId="9" fillId="0" borderId="15" xfId="1" applyNumberFormat="1" applyFont="1" applyFill="1" applyBorder="1" applyAlignment="1">
      <alignment vertical="center"/>
    </xf>
    <xf numFmtId="165" fontId="11" fillId="0" borderId="5" xfId="4" applyFont="1" applyBorder="1" applyAlignment="1">
      <alignment horizontal="center" vertical="center"/>
    </xf>
    <xf numFmtId="171" fontId="22" fillId="3" borderId="37" xfId="1" applyNumberFormat="1" applyFont="1" applyFill="1" applyBorder="1" applyAlignment="1">
      <alignment horizontal="center" vertical="center" wrapText="1"/>
    </xf>
    <xf numFmtId="171" fontId="22" fillId="3" borderId="49" xfId="1" applyNumberFormat="1" applyFont="1" applyFill="1" applyBorder="1" applyAlignment="1">
      <alignment horizontal="center" vertical="center" wrapText="1"/>
    </xf>
    <xf numFmtId="171" fontId="22" fillId="3" borderId="2" xfId="1" applyNumberFormat="1" applyFont="1" applyFill="1" applyBorder="1" applyAlignment="1">
      <alignment horizontal="center" vertical="center" wrapText="1"/>
    </xf>
    <xf numFmtId="171" fontId="22" fillId="3" borderId="20" xfId="1" applyNumberFormat="1" applyFont="1" applyFill="1" applyBorder="1" applyAlignment="1">
      <alignment horizontal="center" vertical="center" wrapText="1"/>
    </xf>
    <xf numFmtId="171" fontId="9" fillId="0" borderId="15" xfId="1" applyNumberFormat="1" applyFont="1" applyBorder="1" applyAlignment="1">
      <alignment horizontal="center" vertical="center"/>
    </xf>
    <xf numFmtId="165" fontId="11" fillId="0" borderId="36" xfId="4" applyFont="1" applyBorder="1" applyAlignment="1">
      <alignment horizontal="center" vertical="center"/>
    </xf>
    <xf numFmtId="170" fontId="7" fillId="4" borderId="1" xfId="0" applyNumberFormat="1" applyFont="1" applyFill="1" applyBorder="1" applyAlignment="1">
      <alignment vertical="center" wrapText="1"/>
    </xf>
    <xf numFmtId="171" fontId="22" fillId="0" borderId="8" xfId="1" applyNumberFormat="1" applyFont="1" applyFill="1" applyBorder="1" applyAlignment="1">
      <alignment horizontal="center" vertical="center" wrapText="1"/>
    </xf>
    <xf numFmtId="165" fontId="11" fillId="0" borderId="17" xfId="4" applyFont="1" applyBorder="1" applyAlignment="1">
      <alignment horizontal="center" vertical="center"/>
    </xf>
    <xf numFmtId="171" fontId="21" fillId="3" borderId="47" xfId="1" applyNumberFormat="1" applyFont="1" applyFill="1" applyBorder="1" applyAlignment="1">
      <alignment horizontal="center" vertical="center" wrapText="1"/>
    </xf>
    <xf numFmtId="171" fontId="21" fillId="3" borderId="55" xfId="1" applyNumberFormat="1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3" fillId="6" borderId="66" xfId="0" applyFont="1" applyFill="1" applyBorder="1" applyAlignment="1">
      <alignment horizontal="center" vertical="center" wrapText="1"/>
    </xf>
    <xf numFmtId="0" fontId="13" fillId="6" borderId="60" xfId="0" applyFont="1" applyFill="1" applyBorder="1" applyAlignment="1">
      <alignment horizontal="center" vertical="center" wrapText="1"/>
    </xf>
    <xf numFmtId="0" fontId="13" fillId="6" borderId="61" xfId="0" applyFont="1" applyFill="1" applyBorder="1" applyAlignment="1">
      <alignment horizontal="center" vertical="center" wrapText="1"/>
    </xf>
    <xf numFmtId="0" fontId="13" fillId="6" borderId="29" xfId="0" applyFont="1" applyFill="1" applyBorder="1" applyAlignment="1">
      <alignment horizontal="center" vertical="center" wrapText="1"/>
    </xf>
    <xf numFmtId="0" fontId="13" fillId="6" borderId="33" xfId="0" applyFont="1" applyFill="1" applyBorder="1" applyAlignment="1">
      <alignment horizontal="center" vertical="center" wrapText="1"/>
    </xf>
    <xf numFmtId="0" fontId="13" fillId="6" borderId="34" xfId="0" applyFont="1" applyFill="1" applyBorder="1" applyAlignment="1">
      <alignment horizontal="center" vertical="center" wrapText="1"/>
    </xf>
    <xf numFmtId="0" fontId="32" fillId="2" borderId="32" xfId="0" applyFont="1" applyFill="1" applyBorder="1" applyAlignment="1">
      <alignment horizontal="left" vertical="center" wrapText="1"/>
    </xf>
    <xf numFmtId="0" fontId="32" fillId="2" borderId="0" xfId="0" applyFont="1" applyFill="1" applyAlignment="1">
      <alignment horizontal="left" vertical="center" wrapText="1"/>
    </xf>
    <xf numFmtId="0" fontId="32" fillId="2" borderId="26" xfId="0" applyFont="1" applyFill="1" applyBorder="1" applyAlignment="1">
      <alignment horizontal="left" vertical="center" wrapText="1"/>
    </xf>
    <xf numFmtId="0" fontId="32" fillId="0" borderId="32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53" xfId="0" applyFont="1" applyBorder="1" applyAlignment="1">
      <alignment horizontal="left" vertical="center"/>
    </xf>
    <xf numFmtId="0" fontId="32" fillId="0" borderId="52" xfId="0" applyFont="1" applyBorder="1" applyAlignment="1">
      <alignment horizontal="left" vertical="center"/>
    </xf>
    <xf numFmtId="0" fontId="32" fillId="0" borderId="54" xfId="0" applyFont="1" applyBorder="1" applyAlignment="1">
      <alignment horizontal="left" vertical="center"/>
    </xf>
    <xf numFmtId="0" fontId="9" fillId="4" borderId="16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67" xfId="0" applyFont="1" applyBorder="1" applyAlignment="1">
      <alignment horizontal="center" vertical="center" wrapText="1"/>
    </xf>
    <xf numFmtId="0" fontId="13" fillId="0" borderId="64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168" fontId="6" fillId="7" borderId="25" xfId="0" applyNumberFormat="1" applyFont="1" applyFill="1" applyBorder="1" applyAlignment="1">
      <alignment horizontal="center" vertical="center" wrapText="1"/>
    </xf>
    <xf numFmtId="168" fontId="6" fillId="7" borderId="45" xfId="0" applyNumberFormat="1" applyFont="1" applyFill="1" applyBorder="1" applyAlignment="1">
      <alignment horizontal="center" vertical="center" wrapText="1"/>
    </xf>
    <xf numFmtId="168" fontId="6" fillId="7" borderId="46" xfId="0" applyNumberFormat="1" applyFont="1" applyFill="1" applyBorder="1" applyAlignment="1">
      <alignment horizontal="center" vertical="center" wrapText="1"/>
    </xf>
    <xf numFmtId="168" fontId="6" fillId="0" borderId="20" xfId="0" applyNumberFormat="1" applyFont="1" applyBorder="1" applyAlignment="1">
      <alignment horizontal="center" vertical="center" wrapText="1"/>
    </xf>
    <xf numFmtId="168" fontId="6" fillId="0" borderId="22" xfId="0" applyNumberFormat="1" applyFont="1" applyBorder="1" applyAlignment="1">
      <alignment horizontal="center" vertical="center" wrapText="1"/>
    </xf>
    <xf numFmtId="168" fontId="6" fillId="0" borderId="24" xfId="0" applyNumberFormat="1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0" fillId="0" borderId="37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2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44" fillId="0" borderId="20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/>
    </xf>
    <xf numFmtId="0" fontId="34" fillId="0" borderId="14" xfId="0" applyFont="1" applyBorder="1" applyAlignment="1">
      <alignment horizontal="left" vertical="center"/>
    </xf>
    <xf numFmtId="0" fontId="7" fillId="4" borderId="65" xfId="0" applyFont="1" applyFill="1" applyBorder="1" applyAlignment="1">
      <alignment horizontal="center" vertical="center"/>
    </xf>
    <xf numFmtId="0" fontId="7" fillId="4" borderId="57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left" vertical="center" wrapText="1"/>
    </xf>
    <xf numFmtId="0" fontId="32" fillId="0" borderId="33" xfId="0" applyFont="1" applyBorder="1" applyAlignment="1">
      <alignment horizontal="left" vertical="center" wrapText="1"/>
    </xf>
    <xf numFmtId="0" fontId="32" fillId="0" borderId="3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right" vertical="center"/>
    </xf>
    <xf numFmtId="0" fontId="5" fillId="4" borderId="21" xfId="0" applyFont="1" applyFill="1" applyBorder="1" applyAlignment="1">
      <alignment horizontal="center" vertical="center"/>
    </xf>
    <xf numFmtId="168" fontId="6" fillId="0" borderId="58" xfId="0" applyNumberFormat="1" applyFont="1" applyBorder="1" applyAlignment="1">
      <alignment horizontal="center" vertical="center" wrapText="1"/>
    </xf>
    <xf numFmtId="168" fontId="6" fillId="0" borderId="57" xfId="0" applyNumberFormat="1" applyFont="1" applyBorder="1" applyAlignment="1">
      <alignment horizontal="center" vertical="center" wrapText="1"/>
    </xf>
    <xf numFmtId="168" fontId="6" fillId="0" borderId="28" xfId="0" applyNumberFormat="1" applyFont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left" vertical="center" wrapText="1"/>
    </xf>
    <xf numFmtId="0" fontId="14" fillId="4" borderId="26" xfId="0" applyFont="1" applyFill="1" applyBorder="1" applyAlignment="1">
      <alignment horizontal="left" vertical="center" wrapText="1"/>
    </xf>
    <xf numFmtId="0" fontId="9" fillId="5" borderId="59" xfId="0" applyFont="1" applyFill="1" applyBorder="1" applyAlignment="1">
      <alignment vertical="center" wrapText="1"/>
    </xf>
    <xf numFmtId="0" fontId="9" fillId="5" borderId="24" xfId="0" applyFont="1" applyFill="1" applyBorder="1" applyAlignment="1">
      <alignment vertical="center" wrapText="1"/>
    </xf>
    <xf numFmtId="0" fontId="9" fillId="5" borderId="44" xfId="0" applyFont="1" applyFill="1" applyBorder="1" applyAlignment="1">
      <alignment vertical="center" wrapText="1"/>
    </xf>
    <xf numFmtId="0" fontId="9" fillId="5" borderId="46" xfId="0" applyFont="1" applyFill="1" applyBorder="1" applyAlignment="1">
      <alignment vertical="center" wrapText="1"/>
    </xf>
    <xf numFmtId="0" fontId="14" fillId="4" borderId="53" xfId="0" applyFont="1" applyFill="1" applyBorder="1" applyAlignment="1">
      <alignment horizontal="left" vertical="center" wrapText="1"/>
    </xf>
    <xf numFmtId="0" fontId="14" fillId="4" borderId="54" xfId="0" applyFont="1" applyFill="1" applyBorder="1" applyAlignment="1">
      <alignment horizontal="left" vertical="center" wrapText="1"/>
    </xf>
    <xf numFmtId="0" fontId="34" fillId="0" borderId="12" xfId="0" quotePrefix="1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0" fontId="15" fillId="2" borderId="59" xfId="0" applyFont="1" applyFill="1" applyBorder="1" applyAlignment="1">
      <alignment vertical="center" wrapText="1"/>
    </xf>
    <xf numFmtId="0" fontId="15" fillId="2" borderId="24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2" fillId="2" borderId="48" xfId="0" applyFont="1" applyFill="1" applyBorder="1" applyAlignment="1">
      <alignment horizontal="center" vertical="center" wrapText="1"/>
    </xf>
    <xf numFmtId="0" fontId="42" fillId="2" borderId="49" xfId="0" applyFont="1" applyFill="1" applyBorder="1" applyAlignment="1">
      <alignment horizontal="center" vertical="center" wrapText="1"/>
    </xf>
    <xf numFmtId="0" fontId="40" fillId="2" borderId="27" xfId="0" applyFont="1" applyFill="1" applyBorder="1" applyAlignment="1">
      <alignment horizontal="center" vertical="center" wrapText="1"/>
    </xf>
    <xf numFmtId="0" fontId="40" fillId="2" borderId="3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 wrapText="1"/>
    </xf>
    <xf numFmtId="0" fontId="40" fillId="2" borderId="40" xfId="0" applyFont="1" applyFill="1" applyBorder="1" applyAlignment="1">
      <alignment horizontal="center" vertical="center" wrapText="1"/>
    </xf>
    <xf numFmtId="0" fontId="30" fillId="2" borderId="27" xfId="0" applyFont="1" applyFill="1" applyBorder="1" applyAlignment="1">
      <alignment horizontal="center" vertical="center" wrapText="1"/>
    </xf>
    <xf numFmtId="0" fontId="30" fillId="2" borderId="37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0" fillId="2" borderId="63" xfId="0" applyFont="1" applyFill="1" applyBorder="1" applyAlignment="1">
      <alignment horizontal="center" vertical="center" wrapText="1"/>
    </xf>
    <xf numFmtId="0" fontId="40" fillId="2" borderId="35" xfId="0" applyFont="1" applyFill="1" applyBorder="1" applyAlignment="1">
      <alignment horizontal="center" vertical="center" wrapText="1"/>
    </xf>
    <xf numFmtId="0" fontId="40" fillId="2" borderId="72" xfId="0" applyFont="1" applyFill="1" applyBorder="1" applyAlignment="1">
      <alignment horizontal="center" vertical="center" wrapText="1"/>
    </xf>
    <xf numFmtId="0" fontId="42" fillId="2" borderId="35" xfId="0" applyFont="1" applyFill="1" applyBorder="1" applyAlignment="1">
      <alignment horizontal="center" vertical="center" wrapText="1"/>
    </xf>
    <xf numFmtId="0" fontId="42" fillId="2" borderId="72" xfId="0" applyFont="1" applyFill="1" applyBorder="1" applyAlignment="1">
      <alignment horizontal="center" vertical="center" wrapText="1"/>
    </xf>
    <xf numFmtId="0" fontId="40" fillId="2" borderId="62" xfId="0" applyFont="1" applyFill="1" applyBorder="1" applyAlignment="1">
      <alignment horizontal="center" vertical="center" wrapText="1"/>
    </xf>
    <xf numFmtId="0" fontId="30" fillId="2" borderId="63" xfId="0" applyFont="1" applyFill="1" applyBorder="1" applyAlignment="1">
      <alignment horizontal="center" vertical="center" wrapText="1"/>
    </xf>
    <xf numFmtId="0" fontId="16" fillId="0" borderId="63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0" fontId="16" fillId="0" borderId="72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0" fontId="28" fillId="0" borderId="63" xfId="0" applyFont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40" xfId="0" applyFont="1" applyFill="1" applyBorder="1" applyAlignment="1">
      <alignment horizontal="center" vertical="center" wrapText="1"/>
    </xf>
    <xf numFmtId="0" fontId="29" fillId="2" borderId="27" xfId="0" applyFont="1" applyFill="1" applyBorder="1" applyAlignment="1">
      <alignment horizontal="center" vertical="center" wrapText="1"/>
    </xf>
    <xf numFmtId="0" fontId="29" fillId="2" borderId="37" xfId="0" applyFont="1" applyFill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1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169" fontId="0" fillId="0" borderId="69" xfId="4" applyNumberFormat="1" applyFont="1" applyBorder="1" applyAlignment="1">
      <alignment horizontal="right" vertical="center"/>
    </xf>
    <xf numFmtId="169" fontId="0" fillId="0" borderId="69" xfId="4" applyNumberFormat="1" applyFont="1" applyBorder="1" applyAlignment="1">
      <alignment vertical="center"/>
    </xf>
    <xf numFmtId="169" fontId="7" fillId="4" borderId="1" xfId="4" applyNumberFormat="1" applyFont="1" applyFill="1" applyBorder="1" applyAlignment="1">
      <alignment vertical="center" wrapText="1"/>
    </xf>
    <xf numFmtId="169" fontId="6" fillId="2" borderId="20" xfId="0" applyNumberFormat="1" applyFont="1" applyFill="1" applyBorder="1" applyAlignment="1">
      <alignment horizontal="right" vertical="center" wrapText="1"/>
    </xf>
    <xf numFmtId="169" fontId="6" fillId="2" borderId="22" xfId="0" applyNumberFormat="1" applyFont="1" applyFill="1" applyBorder="1" applyAlignment="1">
      <alignment horizontal="right" vertical="center" wrapText="1"/>
    </xf>
    <xf numFmtId="169" fontId="6" fillId="0" borderId="20" xfId="0" applyNumberFormat="1" applyFont="1" applyBorder="1" applyAlignment="1">
      <alignment horizontal="right" vertical="center" wrapText="1"/>
    </xf>
    <xf numFmtId="169" fontId="6" fillId="0" borderId="22" xfId="0" applyNumberFormat="1" applyFont="1" applyBorder="1" applyAlignment="1">
      <alignment horizontal="right" vertical="center" wrapText="1"/>
    </xf>
    <xf numFmtId="169" fontId="6" fillId="0" borderId="55" xfId="0" applyNumberFormat="1" applyFont="1" applyBorder="1" applyAlignment="1">
      <alignment horizontal="right" vertical="center" wrapText="1"/>
    </xf>
    <xf numFmtId="169" fontId="6" fillId="0" borderId="60" xfId="0" applyNumberFormat="1" applyFont="1" applyBorder="1" applyAlignment="1">
      <alignment horizontal="right" vertical="center" wrapText="1"/>
    </xf>
    <xf numFmtId="169" fontId="7" fillId="4" borderId="21" xfId="0" applyNumberFormat="1" applyFont="1" applyFill="1" applyBorder="1" applyAlignment="1">
      <alignment horizontal="right" vertical="center"/>
    </xf>
    <xf numFmtId="169" fontId="7" fillId="4" borderId="18" xfId="0" applyNumberFormat="1" applyFont="1" applyFill="1" applyBorder="1" applyAlignment="1">
      <alignment horizontal="right" vertical="center"/>
    </xf>
    <xf numFmtId="169" fontId="47" fillId="2" borderId="58" xfId="0" applyNumberFormat="1" applyFont="1" applyFill="1" applyBorder="1" applyAlignment="1">
      <alignment horizontal="right" vertical="center" wrapText="1"/>
    </xf>
    <xf numFmtId="169" fontId="47" fillId="2" borderId="57" xfId="0" applyNumberFormat="1" applyFont="1" applyFill="1" applyBorder="1" applyAlignment="1">
      <alignment horizontal="right" vertical="center" wrapText="1"/>
    </xf>
    <xf numFmtId="169" fontId="47" fillId="2" borderId="20" xfId="0" applyNumberFormat="1" applyFont="1" applyFill="1" applyBorder="1" applyAlignment="1">
      <alignment horizontal="right" vertical="center" wrapText="1"/>
    </xf>
    <xf numFmtId="169" fontId="47" fillId="2" borderId="22" xfId="0" applyNumberFormat="1" applyFont="1" applyFill="1" applyBorder="1" applyAlignment="1">
      <alignment horizontal="right" vertical="center" wrapText="1"/>
    </xf>
    <xf numFmtId="169" fontId="0" fillId="0" borderId="69" xfId="0" applyNumberFormat="1" applyBorder="1" applyAlignment="1">
      <alignment horizontal="right" vertical="center"/>
    </xf>
    <xf numFmtId="169" fontId="0" fillId="0" borderId="69" xfId="0" applyNumberFormat="1" applyBorder="1" applyAlignment="1">
      <alignment vertical="center"/>
    </xf>
    <xf numFmtId="169" fontId="7" fillId="4" borderId="1" xfId="0" applyNumberFormat="1" applyFont="1" applyFill="1" applyBorder="1" applyAlignment="1">
      <alignment vertical="center" wrapText="1"/>
    </xf>
    <xf numFmtId="171" fontId="22" fillId="0" borderId="13" xfId="1" applyNumberFormat="1" applyFont="1" applyFill="1" applyBorder="1" applyAlignment="1">
      <alignment horizontal="center" vertical="center" wrapText="1"/>
    </xf>
    <xf numFmtId="171" fontId="20" fillId="0" borderId="7" xfId="0" applyNumberFormat="1" applyFont="1" applyFill="1" applyBorder="1" applyAlignment="1">
      <alignment vertical="center" wrapText="1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1295400</xdr:colOff>
      <xdr:row>0</xdr:row>
      <xdr:rowOff>102870</xdr:rowOff>
    </xdr:from>
    <xdr:to>
      <xdr:col>5</xdr:col>
      <xdr:colOff>1096010</xdr:colOff>
      <xdr:row>1</xdr:row>
      <xdr:rowOff>295275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17C9A7F-3D8B-96DD-5923-9F70AAC05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28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104775</xdr:rowOff>
    </xdr:from>
    <xdr:to>
      <xdr:col>3</xdr:col>
      <xdr:colOff>68580</xdr:colOff>
      <xdr:row>1</xdr:row>
      <xdr:rowOff>371475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1BD9402-955A-48C8-A960-E3AE842DB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477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79587</xdr:colOff>
      <xdr:row>0</xdr:row>
      <xdr:rowOff>220345</xdr:rowOff>
    </xdr:from>
    <xdr:to>
      <xdr:col>9</xdr:col>
      <xdr:colOff>921597</xdr:colOff>
      <xdr:row>1</xdr:row>
      <xdr:rowOff>349250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BB780F4-6318-4E66-8550-093A468C8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5762" y="2203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240030</xdr:colOff>
      <xdr:row>1</xdr:row>
      <xdr:rowOff>295275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5A546C7-161A-494A-B38A-18DDDD9F1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936837</xdr:colOff>
      <xdr:row>0</xdr:row>
      <xdr:rowOff>86995</xdr:rowOff>
    </xdr:from>
    <xdr:to>
      <xdr:col>7</xdr:col>
      <xdr:colOff>734272</xdr:colOff>
      <xdr:row>1</xdr:row>
      <xdr:rowOff>257175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488764C-ADB3-4148-B689-937D03BF5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6412" y="8699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1363980</xdr:colOff>
      <xdr:row>1</xdr:row>
      <xdr:rowOff>346075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9295A08-A127-4556-B32A-FAB0FD0B3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9</xdr:col>
      <xdr:colOff>60537</xdr:colOff>
      <xdr:row>0</xdr:row>
      <xdr:rowOff>77470</xdr:rowOff>
    </xdr:from>
    <xdr:to>
      <xdr:col>10</xdr:col>
      <xdr:colOff>902547</xdr:colOff>
      <xdr:row>1</xdr:row>
      <xdr:rowOff>292100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02252E99-CA99-446D-87D4-C869874FD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8287" y="774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430530</xdr:colOff>
      <xdr:row>1</xdr:row>
      <xdr:rowOff>390525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E6A02604-DA09-432A-A1B9-CC5CB5E4B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9</xdr:col>
      <xdr:colOff>565362</xdr:colOff>
      <xdr:row>0</xdr:row>
      <xdr:rowOff>67945</xdr:rowOff>
    </xdr:from>
    <xdr:to>
      <xdr:col>10</xdr:col>
      <xdr:colOff>1248622</xdr:colOff>
      <xdr:row>1</xdr:row>
      <xdr:rowOff>320675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E2079BD-BD73-4002-9A6B-9E654C683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5387" y="679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3</xdr:col>
      <xdr:colOff>544830</xdr:colOff>
      <xdr:row>1</xdr:row>
      <xdr:rowOff>311150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63F6C3F-3F30-4B9E-9217-7A8BB8312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308187</xdr:colOff>
      <xdr:row>0</xdr:row>
      <xdr:rowOff>182245</xdr:rowOff>
    </xdr:from>
    <xdr:to>
      <xdr:col>9</xdr:col>
      <xdr:colOff>1150197</xdr:colOff>
      <xdr:row>1</xdr:row>
      <xdr:rowOff>320675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EF91E40-A044-4D57-9383-F0E637917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00012" y="1822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754380</xdr:colOff>
      <xdr:row>2</xdr:row>
      <xdr:rowOff>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B034AAB-6987-440B-A161-93A347BF5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31962</xdr:colOff>
      <xdr:row>0</xdr:row>
      <xdr:rowOff>58420</xdr:rowOff>
    </xdr:from>
    <xdr:to>
      <xdr:col>9</xdr:col>
      <xdr:colOff>883497</xdr:colOff>
      <xdr:row>1</xdr:row>
      <xdr:rowOff>276225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6177D989-8C63-462C-8E1A-65CDDF3B5B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6637" y="584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389255</xdr:colOff>
      <xdr:row>1</xdr:row>
      <xdr:rowOff>311150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F9732AB-D528-46A4-AA9D-84ED7CF7F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651087</xdr:colOff>
      <xdr:row>0</xdr:row>
      <xdr:rowOff>86995</xdr:rowOff>
    </xdr:from>
    <xdr:to>
      <xdr:col>7</xdr:col>
      <xdr:colOff>1000972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F7A42D08-96E2-4B07-8AB1-0CD624803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8262" y="8699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449580</xdr:colOff>
      <xdr:row>1</xdr:row>
      <xdr:rowOff>330200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A4A5DA3-C695-4CCA-9B84-51ECFDBA4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70062</xdr:colOff>
      <xdr:row>0</xdr:row>
      <xdr:rowOff>67945</xdr:rowOff>
    </xdr:from>
    <xdr:to>
      <xdr:col>9</xdr:col>
      <xdr:colOff>924772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46C520F8-E1DD-4661-9B7F-8FF3C4D0D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5162" y="679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7A5CB23-3A16-4EE8-B62A-EBD4BC070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553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2</xdr:col>
      <xdr:colOff>1864995</xdr:colOff>
      <xdr:row>0</xdr:row>
      <xdr:rowOff>64770</xdr:rowOff>
    </xdr:from>
    <xdr:to>
      <xdr:col>2</xdr:col>
      <xdr:colOff>3675380</xdr:colOff>
      <xdr:row>1</xdr:row>
      <xdr:rowOff>250825</xdr:rowOff>
    </xdr:to>
    <xdr:pic>
      <xdr:nvPicPr>
        <xdr:cNvPr id="4" name="Immagine 3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F8322070-7267-40FB-8A82-80F9A688C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1245" y="647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751205</xdr:colOff>
      <xdr:row>1</xdr:row>
      <xdr:rowOff>295275</xdr:rowOff>
    </xdr:to>
    <xdr:pic>
      <xdr:nvPicPr>
        <xdr:cNvPr id="4" name="Immagine 3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6F7169C-B754-4582-BCCC-8F1ABBEFF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1127337</xdr:colOff>
      <xdr:row>0</xdr:row>
      <xdr:rowOff>115570</xdr:rowOff>
    </xdr:from>
    <xdr:to>
      <xdr:col>8</xdr:col>
      <xdr:colOff>161185</xdr:colOff>
      <xdr:row>1</xdr:row>
      <xdr:rowOff>282575</xdr:rowOff>
    </xdr:to>
    <xdr:pic>
      <xdr:nvPicPr>
        <xdr:cNvPr id="5" name="Immagine 4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C8E9BD1-EC8D-4A46-B60C-888B2B5EF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9937" y="1155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754380</xdr:colOff>
      <xdr:row>1</xdr:row>
      <xdr:rowOff>292100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FB1F3DE-7428-4349-BB3D-708D56948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1108287</xdr:colOff>
      <xdr:row>0</xdr:row>
      <xdr:rowOff>134620</xdr:rowOff>
    </xdr:from>
    <xdr:to>
      <xdr:col>4</xdr:col>
      <xdr:colOff>1226397</xdr:colOff>
      <xdr:row>1</xdr:row>
      <xdr:rowOff>301625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EFA8F27-5B5A-4D99-B773-CA56E6BE7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4162" y="1346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2697480</xdr:colOff>
      <xdr:row>1</xdr:row>
      <xdr:rowOff>276225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27FD3982-AF49-48A7-A956-AEB50962A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5</xdr:col>
      <xdr:colOff>508212</xdr:colOff>
      <xdr:row>0</xdr:row>
      <xdr:rowOff>153670</xdr:rowOff>
    </xdr:from>
    <xdr:to>
      <xdr:col>6</xdr:col>
      <xdr:colOff>959697</xdr:colOff>
      <xdr:row>1</xdr:row>
      <xdr:rowOff>301625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B2792C0-9B57-485B-BC2B-802CF4770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4562" y="1536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753110</xdr:colOff>
      <xdr:row>1</xdr:row>
      <xdr:rowOff>363220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3C2D8CE-3DD6-4700-9366-BB317FB94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64347</xdr:colOff>
      <xdr:row>0</xdr:row>
      <xdr:rowOff>92710</xdr:rowOff>
    </xdr:from>
    <xdr:to>
      <xdr:col>9</xdr:col>
      <xdr:colOff>495511</xdr:colOff>
      <xdr:row>1</xdr:row>
      <xdr:rowOff>324485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24D9C43-443E-404C-9B07-98E8E0EBE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2867" y="9271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751205</xdr:colOff>
      <xdr:row>1</xdr:row>
      <xdr:rowOff>273050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F3BF0EFF-EC9A-4D2A-AF28-1CC4397B2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1117812</xdr:colOff>
      <xdr:row>0</xdr:row>
      <xdr:rowOff>191770</xdr:rowOff>
    </xdr:from>
    <xdr:to>
      <xdr:col>4</xdr:col>
      <xdr:colOff>1245447</xdr:colOff>
      <xdr:row>1</xdr:row>
      <xdr:rowOff>333375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4C93221-FD44-41BE-8D00-D0408ED30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3687" y="1917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54429</xdr:colOff>
      <xdr:row>0</xdr:row>
      <xdr:rowOff>108858</xdr:rowOff>
    </xdr:from>
    <xdr:to>
      <xdr:col>2</xdr:col>
      <xdr:colOff>1019720</xdr:colOff>
      <xdr:row>1</xdr:row>
      <xdr:rowOff>311151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459FEBA-FF67-4880-B998-AB30D83B2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72" y="108858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9</xdr:col>
      <xdr:colOff>438816</xdr:colOff>
      <xdr:row>0</xdr:row>
      <xdr:rowOff>180884</xdr:rowOff>
    </xdr:from>
    <xdr:to>
      <xdr:col>10</xdr:col>
      <xdr:colOff>888487</xdr:colOff>
      <xdr:row>1</xdr:row>
      <xdr:rowOff>258082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027B2F3-7E80-4489-B71A-EDED42E1E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0759" y="180884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2697480</xdr:colOff>
      <xdr:row>1</xdr:row>
      <xdr:rowOff>273050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BB188AC9-A8EA-43BD-98A6-524ABC08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403437</xdr:colOff>
      <xdr:row>0</xdr:row>
      <xdr:rowOff>172720</xdr:rowOff>
    </xdr:from>
    <xdr:to>
      <xdr:col>7</xdr:col>
      <xdr:colOff>848572</xdr:colOff>
      <xdr:row>1</xdr:row>
      <xdr:rowOff>314325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5D644D-0CDE-41F2-8C69-A1A5DC9CC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4937" y="172720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K78"/>
  <sheetViews>
    <sheetView showGridLines="0" tabSelected="1" zoomScale="85" zoomScaleNormal="85" workbookViewId="0">
      <selection activeCell="M20" sqref="M20"/>
    </sheetView>
  </sheetViews>
  <sheetFormatPr defaultColWidth="9.08984375" defaultRowHeight="14.5" x14ac:dyDescent="0.35"/>
  <cols>
    <col min="1" max="1" width="3.453125" style="17" customWidth="1"/>
    <col min="2" max="2" width="85.453125" style="18" customWidth="1"/>
    <col min="3" max="3" width="54.08984375" style="17" customWidth="1"/>
    <col min="4" max="4" width="20.6328125" style="17" customWidth="1"/>
    <col min="5" max="5" width="8.6328125" style="17" customWidth="1"/>
    <col min="6" max="6" width="19.453125" style="17" customWidth="1"/>
    <col min="7" max="7" width="13.6328125" style="17" customWidth="1"/>
    <col min="8" max="8" width="16.08984375" style="17" bestFit="1" customWidth="1"/>
    <col min="9" max="9" width="14.26953125" style="17" customWidth="1"/>
    <col min="10" max="10" width="15" style="17" customWidth="1"/>
    <col min="11" max="11" width="13.7265625" style="17" customWidth="1"/>
    <col min="12" max="16384" width="9.08984375" style="17"/>
  </cols>
  <sheetData>
    <row r="1" spans="1:6" ht="30" customHeight="1" x14ac:dyDescent="0.35">
      <c r="B1" s="276"/>
      <c r="C1" s="276"/>
      <c r="D1" s="276"/>
      <c r="E1" s="276"/>
      <c r="F1" s="276"/>
    </row>
    <row r="2" spans="1:6" ht="30" customHeight="1" x14ac:dyDescent="0.35">
      <c r="B2" s="276"/>
      <c r="C2" s="276"/>
      <c r="D2" s="276"/>
      <c r="E2" s="276"/>
      <c r="F2" s="276"/>
    </row>
    <row r="3" spans="1:6" ht="30" customHeight="1" thickBot="1" x14ac:dyDescent="0.4">
      <c r="B3" s="284" t="s">
        <v>167</v>
      </c>
      <c r="C3" s="284"/>
      <c r="D3" s="284"/>
      <c r="E3" s="284"/>
      <c r="F3" s="284"/>
    </row>
    <row r="4" spans="1:6" s="13" customFormat="1" ht="30" customHeight="1" thickBot="1" x14ac:dyDescent="0.5">
      <c r="A4" s="12"/>
      <c r="B4" s="277" t="s">
        <v>0</v>
      </c>
      <c r="C4" s="278"/>
      <c r="D4" s="278"/>
      <c r="E4" s="278"/>
      <c r="F4" s="279"/>
    </row>
    <row r="5" spans="1:6" s="9" customFormat="1" ht="30" customHeight="1" x14ac:dyDescent="0.35">
      <c r="B5" s="129" t="s">
        <v>1</v>
      </c>
      <c r="C5" s="262">
        <v>4</v>
      </c>
      <c r="D5" s="262" t="s">
        <v>2</v>
      </c>
      <c r="E5" s="262"/>
      <c r="F5" s="262"/>
    </row>
    <row r="6" spans="1:6" s="9" customFormat="1" ht="30" customHeight="1" x14ac:dyDescent="0.35">
      <c r="B6" s="130" t="s">
        <v>3</v>
      </c>
      <c r="C6" s="263">
        <v>2</v>
      </c>
      <c r="D6" s="263" t="s">
        <v>4</v>
      </c>
      <c r="E6" s="263"/>
      <c r="F6" s="263"/>
    </row>
    <row r="7" spans="1:6" s="9" customFormat="1" ht="30" customHeight="1" x14ac:dyDescent="0.35">
      <c r="B7" s="130" t="s">
        <v>5</v>
      </c>
      <c r="C7" s="263" t="s">
        <v>144</v>
      </c>
      <c r="D7" s="263" t="s">
        <v>6</v>
      </c>
      <c r="E7" s="263"/>
      <c r="F7" s="263"/>
    </row>
    <row r="8" spans="1:6" s="9" customFormat="1" ht="30" customHeight="1" x14ac:dyDescent="0.35">
      <c r="B8" s="130" t="s">
        <v>7</v>
      </c>
      <c r="C8" s="263"/>
      <c r="D8" s="263"/>
      <c r="E8" s="263"/>
      <c r="F8" s="263"/>
    </row>
    <row r="9" spans="1:6" s="9" customFormat="1" ht="30" customHeight="1" x14ac:dyDescent="0.35">
      <c r="B9" s="130" t="s">
        <v>119</v>
      </c>
      <c r="C9" s="263" t="s">
        <v>145</v>
      </c>
      <c r="D9" s="263"/>
      <c r="E9" s="263"/>
      <c r="F9" s="263"/>
    </row>
    <row r="10" spans="1:6" s="9" customFormat="1" ht="30" customHeight="1" x14ac:dyDescent="0.35">
      <c r="B10" s="130" t="s">
        <v>118</v>
      </c>
      <c r="C10" s="264" t="s">
        <v>146</v>
      </c>
      <c r="D10" s="265"/>
      <c r="E10" s="265"/>
      <c r="F10" s="266"/>
    </row>
    <row r="11" spans="1:6" s="9" customFormat="1" ht="30" customHeight="1" x14ac:dyDescent="0.35">
      <c r="B11" s="130" t="s">
        <v>8</v>
      </c>
      <c r="C11" s="264"/>
      <c r="D11" s="265"/>
      <c r="E11" s="265"/>
      <c r="F11" s="266"/>
    </row>
    <row r="12" spans="1:6" s="19" customFormat="1" ht="30" customHeight="1" x14ac:dyDescent="0.35">
      <c r="B12" s="130" t="s">
        <v>120</v>
      </c>
      <c r="C12" s="281"/>
      <c r="D12" s="282"/>
      <c r="E12" s="282"/>
      <c r="F12" s="283"/>
    </row>
    <row r="13" spans="1:6" s="9" customFormat="1" ht="30" customHeight="1" x14ac:dyDescent="0.35">
      <c r="B13" s="130" t="s">
        <v>9</v>
      </c>
      <c r="C13" s="267" t="s">
        <v>147</v>
      </c>
      <c r="D13" s="268"/>
      <c r="E13" s="268"/>
      <c r="F13" s="269"/>
    </row>
    <row r="14" spans="1:6" s="9" customFormat="1" ht="30" customHeight="1" x14ac:dyDescent="0.35">
      <c r="B14" s="131" t="s">
        <v>10</v>
      </c>
      <c r="C14" s="263">
        <v>2024</v>
      </c>
      <c r="D14" s="263"/>
      <c r="E14" s="263"/>
      <c r="F14" s="263"/>
    </row>
    <row r="15" spans="1:6" s="9" customFormat="1" ht="30" customHeight="1" x14ac:dyDescent="0.35">
      <c r="B15" s="130" t="s">
        <v>11</v>
      </c>
      <c r="C15" s="280" t="s">
        <v>168</v>
      </c>
      <c r="D15" s="280"/>
      <c r="E15" s="280"/>
      <c r="F15" s="280"/>
    </row>
    <row r="16" spans="1:6" ht="30" customHeight="1" thickBot="1" x14ac:dyDescent="0.4">
      <c r="B16" s="2"/>
      <c r="C16" s="3"/>
      <c r="D16" s="3"/>
      <c r="E16" s="3"/>
      <c r="F16" s="3"/>
    </row>
    <row r="17" spans="2:11" ht="30" customHeight="1" thickBot="1" x14ac:dyDescent="0.4">
      <c r="B17" s="259" t="str">
        <f>"QUADRO RIASSUNTIVO DEI COSTI SOSTENUTI (INCLUSO IN KIND) "&amp;C14</f>
        <v>QUADRO RIASSUNTIVO DEI COSTI SOSTENUTI (INCLUSO IN KIND) 2024</v>
      </c>
      <c r="C17" s="260"/>
      <c r="D17" s="260"/>
      <c r="E17" s="260"/>
      <c r="F17" s="285"/>
      <c r="G17" s="144" t="s">
        <v>157</v>
      </c>
      <c r="H17" s="144" t="s">
        <v>153</v>
      </c>
      <c r="I17" s="144" t="s">
        <v>154</v>
      </c>
      <c r="J17" s="144" t="s">
        <v>155</v>
      </c>
      <c r="K17" s="144" t="s">
        <v>156</v>
      </c>
    </row>
    <row r="18" spans="2:11" ht="30" customHeight="1" x14ac:dyDescent="0.35">
      <c r="B18" s="118" t="s">
        <v>12</v>
      </c>
      <c r="C18" s="392">
        <f>'Personale dipendente_reali'!J3</f>
        <v>0</v>
      </c>
      <c r="D18" s="393"/>
      <c r="E18" s="393"/>
      <c r="F18" s="393"/>
      <c r="G18" s="381">
        <f>'Personale dipendente_reali'!K24</f>
        <v>0</v>
      </c>
      <c r="H18" s="381">
        <f>'Personale dipendente_reali'!L24</f>
        <v>0</v>
      </c>
      <c r="I18" s="381">
        <f>'Personale dipendente_reali'!N24</f>
        <v>0</v>
      </c>
      <c r="J18" s="381">
        <f>'Personale dipendente_reali'!O24</f>
        <v>0</v>
      </c>
      <c r="K18" s="381">
        <f>I18+J18</f>
        <v>0</v>
      </c>
    </row>
    <row r="19" spans="2:11" ht="30" customHeight="1" x14ac:dyDescent="0.35">
      <c r="B19" s="119" t="s">
        <v>13</v>
      </c>
      <c r="C19" s="394">
        <f>'Personale dipendente_standard'!F11</f>
        <v>0</v>
      </c>
      <c r="D19" s="395"/>
      <c r="E19" s="395"/>
      <c r="F19" s="395"/>
      <c r="G19" s="381">
        <f>'Personale dipendente_standard'!G11</f>
        <v>0</v>
      </c>
      <c r="H19" s="381">
        <f>'Personale dipendente_standard'!H11</f>
        <v>0</v>
      </c>
      <c r="I19" s="381">
        <f>'Personale dipendente_standard'!I11</f>
        <v>0</v>
      </c>
      <c r="J19" s="381">
        <f>'Personale dipendente_standard'!J11</f>
        <v>0</v>
      </c>
      <c r="K19" s="381">
        <f t="shared" ref="K19:K24" si="0">I19+J19</f>
        <v>0</v>
      </c>
    </row>
    <row r="20" spans="2:11" ht="30" customHeight="1" x14ac:dyDescent="0.35">
      <c r="B20" s="119" t="s">
        <v>127</v>
      </c>
      <c r="C20" s="394">
        <f>'Pers. collaborazione-occasion.'!H3</f>
        <v>0</v>
      </c>
      <c r="D20" s="395"/>
      <c r="E20" s="395"/>
      <c r="F20" s="395"/>
      <c r="G20" s="381">
        <f>'Pers. collaborazione-occasion.'!G23</f>
        <v>0</v>
      </c>
      <c r="H20" s="381">
        <f>'Pers. collaborazione-occasion.'!H23</f>
        <v>0</v>
      </c>
      <c r="I20" s="381">
        <f>'Pers. collaborazione-occasion.'!I23</f>
        <v>0</v>
      </c>
      <c r="J20" s="381">
        <f>'Pers. collaborazione-occasion.'!J23</f>
        <v>0</v>
      </c>
      <c r="K20" s="381">
        <f t="shared" si="0"/>
        <v>0</v>
      </c>
    </row>
    <row r="21" spans="2:11" ht="30" customHeight="1" x14ac:dyDescent="0.35">
      <c r="B21" s="119" t="s">
        <v>123</v>
      </c>
      <c r="C21" s="394">
        <f>'Somministrazione_costi reali'!J3</f>
        <v>0</v>
      </c>
      <c r="D21" s="395"/>
      <c r="E21" s="395"/>
      <c r="F21" s="395"/>
      <c r="G21" s="381">
        <f>'Somministrazione_costi reali'!K24</f>
        <v>0</v>
      </c>
      <c r="H21" s="381">
        <f>'Somministrazione_costi reali'!L24</f>
        <v>0</v>
      </c>
      <c r="I21" s="381">
        <f>'Somministrazione_costi reali'!M24</f>
        <v>0</v>
      </c>
      <c r="J21" s="381">
        <f>'Somministrazione_costi reali'!N24</f>
        <v>0</v>
      </c>
      <c r="K21" s="381">
        <f t="shared" si="0"/>
        <v>0</v>
      </c>
    </row>
    <row r="22" spans="2:11" ht="30" customHeight="1" x14ac:dyDescent="0.35">
      <c r="B22" s="119" t="s">
        <v>124</v>
      </c>
      <c r="C22" s="394">
        <f>'Somministrazione_costi standard'!F11</f>
        <v>0</v>
      </c>
      <c r="D22" s="395"/>
      <c r="E22" s="395"/>
      <c r="F22" s="395"/>
      <c r="G22" s="381">
        <f>'Somministrazione_costi standard'!G11</f>
        <v>0</v>
      </c>
      <c r="H22" s="381">
        <f>'Somministrazione_costi standard'!H11</f>
        <v>0</v>
      </c>
      <c r="I22" s="381">
        <f>'Somministrazione_costi standard'!I11</f>
        <v>0</v>
      </c>
      <c r="J22" s="381">
        <f>'Somministrazione_costi standard'!J11</f>
        <v>0</v>
      </c>
      <c r="K22" s="381">
        <f t="shared" si="0"/>
        <v>0</v>
      </c>
    </row>
    <row r="23" spans="2:11" ht="30" customHeight="1" x14ac:dyDescent="0.35">
      <c r="B23" s="119" t="s">
        <v>14</v>
      </c>
      <c r="C23" s="394">
        <f>'Personale in kind'!K3</f>
        <v>0</v>
      </c>
      <c r="D23" s="395"/>
      <c r="E23" s="395"/>
      <c r="F23" s="395"/>
      <c r="G23" s="381">
        <f>'Personale in kind'!L24</f>
        <v>0</v>
      </c>
      <c r="H23" s="381">
        <f>'Personale in kind'!M24</f>
        <v>0</v>
      </c>
      <c r="I23" s="381">
        <f>'Personale in kind'!N24</f>
        <v>0</v>
      </c>
      <c r="J23" s="381">
        <f>'Personale in kind'!O24</f>
        <v>0</v>
      </c>
      <c r="K23" s="381">
        <f t="shared" si="0"/>
        <v>0</v>
      </c>
    </row>
    <row r="24" spans="2:11" ht="30" customHeight="1" x14ac:dyDescent="0.35">
      <c r="B24" s="119" t="s">
        <v>16</v>
      </c>
      <c r="C24" s="394">
        <f>'Missioni-trasferte'!H3</f>
        <v>0</v>
      </c>
      <c r="D24" s="395"/>
      <c r="E24" s="395"/>
      <c r="F24" s="395"/>
      <c r="G24" s="381">
        <f>'Missioni-trasferte'!I24</f>
        <v>0</v>
      </c>
      <c r="H24" s="381">
        <f>'Missioni-trasferte'!J24</f>
        <v>0</v>
      </c>
      <c r="I24" s="381">
        <f>'Missioni-trasferte'!K24</f>
        <v>0</v>
      </c>
      <c r="J24" s="381">
        <f>'Missioni-trasferte'!L24</f>
        <v>0</v>
      </c>
      <c r="K24" s="381">
        <f t="shared" si="0"/>
        <v>0</v>
      </c>
    </row>
    <row r="25" spans="2:11" ht="30" customHeight="1" x14ac:dyDescent="0.35">
      <c r="B25" s="140" t="s">
        <v>15</v>
      </c>
      <c r="C25" s="384">
        <f>SUM(C18:F24)</f>
        <v>0</v>
      </c>
      <c r="D25" s="385"/>
      <c r="E25" s="385"/>
      <c r="F25" s="385"/>
      <c r="G25" s="382">
        <f>SUM(G18:G24)</f>
        <v>0</v>
      </c>
      <c r="H25" s="382">
        <f>SUM(H18:H24)</f>
        <v>0</v>
      </c>
      <c r="I25" s="382">
        <f>SUM(I18:I24)</f>
        <v>0</v>
      </c>
      <c r="J25" s="382">
        <f>SUM(J18:J24)</f>
        <v>0</v>
      </c>
      <c r="K25" s="382">
        <f>SUM(K18:K24)</f>
        <v>0</v>
      </c>
    </row>
    <row r="26" spans="2:11" ht="49.75" customHeight="1" x14ac:dyDescent="0.35">
      <c r="B26" s="140" t="s">
        <v>143</v>
      </c>
      <c r="C26" s="384">
        <f>(C25)*15/100</f>
        <v>0</v>
      </c>
      <c r="D26" s="385"/>
      <c r="E26" s="385"/>
      <c r="F26" s="385"/>
      <c r="G26" s="382">
        <f>(G25)*15/100</f>
        <v>0</v>
      </c>
      <c r="H26" s="382">
        <f>(H25)*15/100</f>
        <v>0</v>
      </c>
      <c r="I26" s="382">
        <f>G26*50%</f>
        <v>0</v>
      </c>
      <c r="J26" s="382">
        <f>H26*25%</f>
        <v>0</v>
      </c>
      <c r="K26" s="382">
        <f>I26+J26</f>
        <v>0</v>
      </c>
    </row>
    <row r="27" spans="2:11" ht="30" customHeight="1" x14ac:dyDescent="0.35">
      <c r="B27" s="117" t="s">
        <v>17</v>
      </c>
      <c r="C27" s="386">
        <f>'Strumenti attrezzature'!J3</f>
        <v>0</v>
      </c>
      <c r="D27" s="387"/>
      <c r="E27" s="387"/>
      <c r="F27" s="387"/>
      <c r="G27" s="381">
        <f>'Strumenti attrezzature'!K23</f>
        <v>0</v>
      </c>
      <c r="H27" s="381">
        <f>'Strumenti attrezzature'!L23</f>
        <v>0</v>
      </c>
      <c r="I27" s="381">
        <f>'Strumenti attrezzature'!M23</f>
        <v>0</v>
      </c>
      <c r="J27" s="381">
        <f>'Strumenti attrezzature'!N23</f>
        <v>0</v>
      </c>
      <c r="K27" s="381">
        <f t="shared" ref="K27:K34" si="1">I27+J27</f>
        <v>0</v>
      </c>
    </row>
    <row r="28" spans="2:11" ht="30" customHeight="1" x14ac:dyDescent="0.35">
      <c r="B28" s="117" t="s">
        <v>18</v>
      </c>
      <c r="C28" s="386">
        <f>'Strumenti attrezzature in kind'!H3</f>
        <v>0</v>
      </c>
      <c r="D28" s="387"/>
      <c r="E28" s="387"/>
      <c r="F28" s="387"/>
      <c r="G28" s="381">
        <f>'Strumenti attrezzature in kind'!I23</f>
        <v>0</v>
      </c>
      <c r="H28" s="381">
        <f>'Strumenti attrezzature in kind'!J23</f>
        <v>0</v>
      </c>
      <c r="I28" s="381">
        <f>'Strumenti attrezzature in kind'!K23</f>
        <v>0</v>
      </c>
      <c r="J28" s="381">
        <f>'Strumenti attrezzature in kind'!L23</f>
        <v>0</v>
      </c>
      <c r="K28" s="381">
        <f t="shared" si="1"/>
        <v>0</v>
      </c>
    </row>
    <row r="29" spans="2:11" ht="30" customHeight="1" x14ac:dyDescent="0.35">
      <c r="B29" s="117" t="s">
        <v>19</v>
      </c>
      <c r="C29" s="386">
        <f>Materiali!K3</f>
        <v>0</v>
      </c>
      <c r="D29" s="387"/>
      <c r="E29" s="387"/>
      <c r="F29" s="387"/>
      <c r="G29" s="381">
        <f>Materiali!L23</f>
        <v>0</v>
      </c>
      <c r="H29" s="381">
        <f>Materiali!M23</f>
        <v>0</v>
      </c>
      <c r="I29" s="381">
        <f>Materiali!N23</f>
        <v>0</v>
      </c>
      <c r="J29" s="381">
        <f>Materiali!O23</f>
        <v>0</v>
      </c>
      <c r="K29" s="381">
        <f t="shared" si="1"/>
        <v>0</v>
      </c>
    </row>
    <row r="30" spans="2:11" ht="30" customHeight="1" x14ac:dyDescent="0.35">
      <c r="B30" s="117" t="s">
        <v>20</v>
      </c>
      <c r="C30" s="386">
        <f>Immobili_locazione!J3</f>
        <v>0</v>
      </c>
      <c r="D30" s="387"/>
      <c r="E30" s="387"/>
      <c r="F30" s="387"/>
      <c r="G30" s="381">
        <f>Immobili_locazione!K23</f>
        <v>0</v>
      </c>
      <c r="H30" s="381">
        <f>Immobili_locazione!L23</f>
        <v>0</v>
      </c>
      <c r="I30" s="381">
        <f>Immobili_locazione!M23</f>
        <v>0</v>
      </c>
      <c r="J30" s="381">
        <f>Immobili_locazione!N23</f>
        <v>0</v>
      </c>
      <c r="K30" s="381">
        <f t="shared" si="1"/>
        <v>0</v>
      </c>
    </row>
    <row r="31" spans="2:11" ht="30" customHeight="1" x14ac:dyDescent="0.35">
      <c r="B31" s="117" t="s">
        <v>21</v>
      </c>
      <c r="C31" s="386">
        <f>'Immobili in kind'!H3</f>
        <v>0</v>
      </c>
      <c r="D31" s="387"/>
      <c r="E31" s="387"/>
      <c r="F31" s="387"/>
      <c r="G31" s="381">
        <f>'Immobili in kind'!I23</f>
        <v>0</v>
      </c>
      <c r="H31" s="381">
        <f>'Immobili in kind'!J23</f>
        <v>0</v>
      </c>
      <c r="I31" s="381">
        <f>'Immobili in kind'!K23</f>
        <v>0</v>
      </c>
      <c r="J31" s="381">
        <f>'Immobili in kind'!L23</f>
        <v>0</v>
      </c>
      <c r="K31" s="381">
        <f t="shared" si="1"/>
        <v>0</v>
      </c>
    </row>
    <row r="32" spans="2:11" ht="30" customHeight="1" x14ac:dyDescent="0.35">
      <c r="B32" s="117" t="s">
        <v>22</v>
      </c>
      <c r="C32" s="386">
        <f>'Licenze e diritti di PI'!J3</f>
        <v>0</v>
      </c>
      <c r="D32" s="387"/>
      <c r="E32" s="387"/>
      <c r="F32" s="387"/>
      <c r="G32" s="381">
        <f>'Licenze e diritti di PI'!K23</f>
        <v>0</v>
      </c>
      <c r="H32" s="381">
        <f>'Licenze e diritti di PI'!L23</f>
        <v>0</v>
      </c>
      <c r="I32" s="381">
        <f>'Licenze e diritti di PI'!M23</f>
        <v>0</v>
      </c>
      <c r="J32" s="381">
        <f>'Licenze e diritti di PI'!N23</f>
        <v>0</v>
      </c>
      <c r="K32" s="381">
        <f t="shared" si="1"/>
        <v>0</v>
      </c>
    </row>
    <row r="33" spans="2:11" ht="30" customHeight="1" x14ac:dyDescent="0.35">
      <c r="B33" s="117" t="s">
        <v>23</v>
      </c>
      <c r="C33" s="386">
        <f>'Servizi di consulenza'!K3</f>
        <v>0</v>
      </c>
      <c r="D33" s="387"/>
      <c r="E33" s="387"/>
      <c r="F33" s="387"/>
      <c r="G33" s="381">
        <f>'Servizi di consulenza'!L23</f>
        <v>0</v>
      </c>
      <c r="H33" s="381">
        <f>'Servizi di consulenza'!M23</f>
        <v>0</v>
      </c>
      <c r="I33" s="381">
        <f>'Servizi di consulenza'!N23</f>
        <v>0</v>
      </c>
      <c r="J33" s="381">
        <f>'Servizi di consulenza'!O23</f>
        <v>0</v>
      </c>
      <c r="K33" s="381">
        <f t="shared" si="1"/>
        <v>0</v>
      </c>
    </row>
    <row r="34" spans="2:11" ht="30" customHeight="1" thickBot="1" x14ac:dyDescent="0.4">
      <c r="B34" s="120" t="s">
        <v>24</v>
      </c>
      <c r="C34" s="388">
        <f>'Altri costi'!J3</f>
        <v>0</v>
      </c>
      <c r="D34" s="389"/>
      <c r="E34" s="389"/>
      <c r="F34" s="389"/>
      <c r="G34" s="381">
        <f>'Altri costi'!K23</f>
        <v>0</v>
      </c>
      <c r="H34" s="381">
        <f>'Altri costi'!L23</f>
        <v>0</v>
      </c>
      <c r="I34" s="381">
        <f>'Altri costi'!M23</f>
        <v>0</v>
      </c>
      <c r="J34" s="381">
        <f>'Altri costi'!N23</f>
        <v>0</v>
      </c>
      <c r="K34" s="381">
        <f t="shared" si="1"/>
        <v>0</v>
      </c>
    </row>
    <row r="35" spans="2:11" ht="30" customHeight="1" thickBot="1" x14ac:dyDescent="0.4">
      <c r="B35" s="122" t="s">
        <v>137</v>
      </c>
      <c r="C35" s="390">
        <f>SUM(C25:F34)</f>
        <v>0</v>
      </c>
      <c r="D35" s="391"/>
      <c r="E35" s="391"/>
      <c r="F35" s="391"/>
      <c r="G35" s="383">
        <f>SUM(G25:G34)</f>
        <v>0</v>
      </c>
      <c r="H35" s="383">
        <f>SUM(H25:H34)</f>
        <v>0</v>
      </c>
      <c r="I35" s="383">
        <f>SUM(I25:I34)</f>
        <v>0</v>
      </c>
      <c r="J35" s="383">
        <f>SUM(J25:J34)</f>
        <v>0</v>
      </c>
      <c r="K35" s="383">
        <f>SUM(K25:K34)</f>
        <v>0</v>
      </c>
    </row>
    <row r="36" spans="2:11" ht="30" customHeight="1" thickBot="1" x14ac:dyDescent="0.4">
      <c r="B36" s="137"/>
      <c r="C36" s="137"/>
      <c r="D36" s="137"/>
      <c r="E36" s="137"/>
      <c r="F36" s="137"/>
    </row>
    <row r="37" spans="2:11" ht="30" customHeight="1" thickBot="1" x14ac:dyDescent="0.4">
      <c r="B37" s="259" t="str">
        <f>"QUADRO RIASSUNTIVO DEI COSTI IN KIND "&amp;C14</f>
        <v>QUADRO RIASSUNTIVO DEI COSTI IN KIND 2024</v>
      </c>
      <c r="C37" s="260"/>
      <c r="D37" s="260"/>
      <c r="E37" s="260"/>
      <c r="F37" s="261"/>
      <c r="G37" s="144" t="s">
        <v>152</v>
      </c>
      <c r="H37" s="144" t="s">
        <v>153</v>
      </c>
      <c r="I37" s="144" t="s">
        <v>154</v>
      </c>
      <c r="J37" s="144" t="s">
        <v>155</v>
      </c>
      <c r="K37" s="144" t="s">
        <v>156</v>
      </c>
    </row>
    <row r="38" spans="2:11" ht="30" customHeight="1" x14ac:dyDescent="0.35">
      <c r="B38" s="141" t="s">
        <v>14</v>
      </c>
      <c r="C38" s="286">
        <f>'Personale in kind'!K3</f>
        <v>0</v>
      </c>
      <c r="D38" s="287"/>
      <c r="E38" s="287"/>
      <c r="F38" s="288"/>
      <c r="G38" s="168">
        <f>'Personale in kind'!L24</f>
        <v>0</v>
      </c>
      <c r="H38" s="168">
        <f>'Personale in kind'!M24</f>
        <v>0</v>
      </c>
      <c r="I38" s="168">
        <f>'Personale in kind'!N24</f>
        <v>0</v>
      </c>
      <c r="J38" s="168">
        <f>'Personale in kind'!O24</f>
        <v>0</v>
      </c>
      <c r="K38" s="168">
        <f>I38+J38</f>
        <v>0</v>
      </c>
    </row>
    <row r="39" spans="2:11" ht="30" customHeight="1" x14ac:dyDescent="0.35">
      <c r="B39" s="117" t="s">
        <v>18</v>
      </c>
      <c r="C39" s="256">
        <f>'Strumenti attrezzature in kind'!H3</f>
        <v>0</v>
      </c>
      <c r="D39" s="257"/>
      <c r="E39" s="257"/>
      <c r="F39" s="258"/>
      <c r="G39" s="168">
        <f>'Strumenti attrezzature in kind'!I23</f>
        <v>0</v>
      </c>
      <c r="H39" s="168">
        <f>'Strumenti attrezzature in kind'!J23</f>
        <v>0</v>
      </c>
      <c r="I39" s="168">
        <f>'Strumenti attrezzature in kind'!K23</f>
        <v>0</v>
      </c>
      <c r="J39" s="168">
        <f>'Strumenti attrezzature in kind'!L23</f>
        <v>0</v>
      </c>
      <c r="K39" s="168">
        <f t="shared" ref="K39:K40" si="2">I39+J39</f>
        <v>0</v>
      </c>
    </row>
    <row r="40" spans="2:11" ht="30" customHeight="1" thickBot="1" x14ac:dyDescent="0.4">
      <c r="B40" s="117" t="s">
        <v>139</v>
      </c>
      <c r="C40" s="256">
        <f>'Immobili in kind'!H3</f>
        <v>0</v>
      </c>
      <c r="D40" s="257"/>
      <c r="E40" s="257"/>
      <c r="F40" s="258"/>
      <c r="G40" s="168">
        <f>'Immobili in kind'!I23</f>
        <v>0</v>
      </c>
      <c r="H40" s="168">
        <f>'Immobili in kind'!J23</f>
        <v>0</v>
      </c>
      <c r="I40" s="168">
        <f>'Immobili in kind'!K23</f>
        <v>0</v>
      </c>
      <c r="J40" s="168">
        <f>'Immobili in kind'!L23</f>
        <v>0</v>
      </c>
      <c r="K40" s="168">
        <f t="shared" si="2"/>
        <v>0</v>
      </c>
    </row>
    <row r="41" spans="2:11" ht="30" customHeight="1" thickBot="1" x14ac:dyDescent="0.4">
      <c r="B41" s="142" t="s">
        <v>141</v>
      </c>
      <c r="C41" s="253">
        <f>SUM(C38:F40)</f>
        <v>0</v>
      </c>
      <c r="D41" s="254"/>
      <c r="E41" s="254"/>
      <c r="F41" s="255"/>
      <c r="G41" s="218">
        <f>SUM(G38:G40)</f>
        <v>0</v>
      </c>
      <c r="H41" s="218">
        <f>SUM(H38:H40)</f>
        <v>0</v>
      </c>
      <c r="I41" s="218">
        <f>SUM(I38:I40)</f>
        <v>0</v>
      </c>
      <c r="J41" s="218">
        <f>SUM(J38:J40)</f>
        <v>0</v>
      </c>
      <c r="K41" s="218">
        <f>SUM(K38:K40)</f>
        <v>0</v>
      </c>
    </row>
    <row r="42" spans="2:11" ht="30" customHeight="1" thickBot="1" x14ac:dyDescent="0.4">
      <c r="B42" s="137"/>
      <c r="C42" s="137"/>
      <c r="D42" s="137"/>
      <c r="E42" s="137"/>
      <c r="F42" s="137"/>
    </row>
    <row r="43" spans="2:11" ht="30" customHeight="1" thickBot="1" x14ac:dyDescent="0.4">
      <c r="B43" s="259" t="str">
        <f>"QUADRO RIASSUNTIVO DEI COSTI SOSTENUTI (ESCLUSO IN-KIND) "&amp;Anno_rendicontato</f>
        <v>QUADRO RIASSUNTIVO DEI COSTI SOSTENUTI (ESCLUSO IN-KIND) 2024</v>
      </c>
      <c r="C43" s="260"/>
      <c r="D43" s="260"/>
      <c r="E43" s="260"/>
      <c r="F43" s="261"/>
      <c r="G43" s="144" t="s">
        <v>152</v>
      </c>
      <c r="H43" s="144" t="s">
        <v>153</v>
      </c>
      <c r="I43" s="144" t="s">
        <v>154</v>
      </c>
      <c r="J43" s="144" t="s">
        <v>155</v>
      </c>
      <c r="K43" s="144" t="s">
        <v>156</v>
      </c>
    </row>
    <row r="44" spans="2:11" ht="30" customHeight="1" x14ac:dyDescent="0.35">
      <c r="B44" s="118" t="s">
        <v>12</v>
      </c>
      <c r="C44" s="392">
        <f>'Personale dipendente_reali'!J3</f>
        <v>0</v>
      </c>
      <c r="D44" s="393"/>
      <c r="E44" s="393"/>
      <c r="F44" s="393"/>
      <c r="G44" s="396">
        <f>'Personale dipendente_reali'!K24</f>
        <v>0</v>
      </c>
      <c r="H44" s="396">
        <f>'Personale dipendente_reali'!L24</f>
        <v>0</v>
      </c>
      <c r="I44" s="396">
        <f>'Personale dipendente_reali'!N24</f>
        <v>0</v>
      </c>
      <c r="J44" s="396">
        <f>'Personale dipendente_reali'!O24</f>
        <v>0</v>
      </c>
      <c r="K44" s="396">
        <f t="shared" ref="K44:K57" si="3">I44+J44</f>
        <v>0</v>
      </c>
    </row>
    <row r="45" spans="2:11" ht="30" customHeight="1" x14ac:dyDescent="0.35">
      <c r="B45" s="119" t="s">
        <v>13</v>
      </c>
      <c r="C45" s="394">
        <f>'Personale dipendente_standard'!F11</f>
        <v>0</v>
      </c>
      <c r="D45" s="395"/>
      <c r="E45" s="395"/>
      <c r="F45" s="395"/>
      <c r="G45" s="396">
        <f>'Personale dipendente_standard'!G11</f>
        <v>0</v>
      </c>
      <c r="H45" s="396">
        <f>'Personale dipendente_standard'!H11</f>
        <v>0</v>
      </c>
      <c r="I45" s="396">
        <f>'Personale dipendente_standard'!I11</f>
        <v>0</v>
      </c>
      <c r="J45" s="396">
        <f>'Personale dipendente_standard'!J11</f>
        <v>0</v>
      </c>
      <c r="K45" s="396">
        <f t="shared" si="3"/>
        <v>0</v>
      </c>
    </row>
    <row r="46" spans="2:11" ht="30" customHeight="1" x14ac:dyDescent="0.35">
      <c r="B46" s="119" t="s">
        <v>127</v>
      </c>
      <c r="C46" s="394">
        <f>'Pers. collaborazione-occasion.'!H3</f>
        <v>0</v>
      </c>
      <c r="D46" s="395"/>
      <c r="E46" s="395"/>
      <c r="F46" s="395"/>
      <c r="G46" s="396">
        <f>'Pers. collaborazione-occasion.'!G23</f>
        <v>0</v>
      </c>
      <c r="H46" s="396">
        <f>'Pers. collaborazione-occasion.'!H23</f>
        <v>0</v>
      </c>
      <c r="I46" s="396">
        <f>'Pers. collaborazione-occasion.'!I23</f>
        <v>0</v>
      </c>
      <c r="J46" s="396">
        <f>'Pers. collaborazione-occasion.'!J23</f>
        <v>0</v>
      </c>
      <c r="K46" s="396">
        <f t="shared" si="3"/>
        <v>0</v>
      </c>
    </row>
    <row r="47" spans="2:11" ht="30" customHeight="1" x14ac:dyDescent="0.35">
      <c r="B47" s="119" t="s">
        <v>123</v>
      </c>
      <c r="C47" s="394">
        <f>'Somministrazione_costi reali'!J3</f>
        <v>0</v>
      </c>
      <c r="D47" s="395"/>
      <c r="E47" s="395"/>
      <c r="F47" s="395"/>
      <c r="G47" s="396">
        <f>'Somministrazione_costi reali'!K24</f>
        <v>0</v>
      </c>
      <c r="H47" s="396">
        <f>'Somministrazione_costi reali'!L24</f>
        <v>0</v>
      </c>
      <c r="I47" s="396">
        <f>'Somministrazione_costi reali'!M24</f>
        <v>0</v>
      </c>
      <c r="J47" s="396">
        <f>'Somministrazione_costi reali'!N24</f>
        <v>0</v>
      </c>
      <c r="K47" s="396">
        <f t="shared" si="3"/>
        <v>0</v>
      </c>
    </row>
    <row r="48" spans="2:11" ht="30" customHeight="1" x14ac:dyDescent="0.35">
      <c r="B48" s="119" t="s">
        <v>124</v>
      </c>
      <c r="C48" s="394">
        <f>'Somministrazione_costi standard'!F11</f>
        <v>0</v>
      </c>
      <c r="D48" s="395"/>
      <c r="E48" s="395"/>
      <c r="F48" s="395"/>
      <c r="G48" s="396">
        <f>'Somministrazione_costi standard'!G11</f>
        <v>0</v>
      </c>
      <c r="H48" s="396">
        <f>'Somministrazione_costi standard'!H11</f>
        <v>0</v>
      </c>
      <c r="I48" s="396">
        <f>'Somministrazione_costi standard'!I11</f>
        <v>0</v>
      </c>
      <c r="J48" s="396">
        <f>'Somministrazione_costi standard'!J11</f>
        <v>0</v>
      </c>
      <c r="K48" s="396">
        <f t="shared" si="3"/>
        <v>0</v>
      </c>
    </row>
    <row r="49" spans="2:11" ht="30" customHeight="1" x14ac:dyDescent="0.35">
      <c r="B49" s="119" t="s">
        <v>16</v>
      </c>
      <c r="C49" s="394">
        <f>'Missioni-trasferte'!H3</f>
        <v>0</v>
      </c>
      <c r="D49" s="395"/>
      <c r="E49" s="395"/>
      <c r="F49" s="395"/>
      <c r="G49" s="396">
        <f>'Missioni-trasferte'!I24</f>
        <v>0</v>
      </c>
      <c r="H49" s="396">
        <f>'Missioni-trasferte'!J24</f>
        <v>0</v>
      </c>
      <c r="I49" s="396">
        <f>'Missioni-trasferte'!K24</f>
        <v>0</v>
      </c>
      <c r="J49" s="396">
        <f>'Missioni-trasferte'!L24</f>
        <v>0</v>
      </c>
      <c r="K49" s="396">
        <f t="shared" si="3"/>
        <v>0</v>
      </c>
    </row>
    <row r="50" spans="2:11" ht="30" customHeight="1" x14ac:dyDescent="0.35">
      <c r="B50" s="140" t="s">
        <v>15</v>
      </c>
      <c r="C50" s="384">
        <f>SUM(C44:F49)</f>
        <v>0</v>
      </c>
      <c r="D50" s="385"/>
      <c r="E50" s="385"/>
      <c r="F50" s="385"/>
      <c r="G50" s="397">
        <f>SUM(G44:G49)</f>
        <v>0</v>
      </c>
      <c r="H50" s="397">
        <f t="shared" ref="H50:J50" si="4">SUM(H44:H49)</f>
        <v>0</v>
      </c>
      <c r="I50" s="397">
        <f t="shared" si="4"/>
        <v>0</v>
      </c>
      <c r="J50" s="397">
        <f t="shared" si="4"/>
        <v>0</v>
      </c>
      <c r="K50" s="396">
        <f t="shared" si="3"/>
        <v>0</v>
      </c>
    </row>
    <row r="51" spans="2:11" ht="45.65" customHeight="1" x14ac:dyDescent="0.35">
      <c r="B51" s="140" t="s">
        <v>140</v>
      </c>
      <c r="C51" s="384">
        <f>(C50)*15/100</f>
        <v>0</v>
      </c>
      <c r="D51" s="385"/>
      <c r="E51" s="385"/>
      <c r="F51" s="385"/>
      <c r="G51" s="397">
        <f>(G50)*15/100</f>
        <v>0</v>
      </c>
      <c r="H51" s="397">
        <f>(H50)*15/100</f>
        <v>0</v>
      </c>
      <c r="I51" s="397">
        <f>G51*50%</f>
        <v>0</v>
      </c>
      <c r="J51" s="397">
        <f>H51*25%</f>
        <v>0</v>
      </c>
      <c r="K51" s="397">
        <f>I51+J51</f>
        <v>0</v>
      </c>
    </row>
    <row r="52" spans="2:11" ht="30" customHeight="1" x14ac:dyDescent="0.35">
      <c r="B52" s="117" t="s">
        <v>17</v>
      </c>
      <c r="C52" s="386">
        <f>'Strumenti attrezzature'!J3</f>
        <v>0</v>
      </c>
      <c r="D52" s="387"/>
      <c r="E52" s="387"/>
      <c r="F52" s="387"/>
      <c r="G52" s="396">
        <f>'Strumenti attrezzature'!K23</f>
        <v>0</v>
      </c>
      <c r="H52" s="396">
        <f>'Strumenti attrezzature'!L23</f>
        <v>0</v>
      </c>
      <c r="I52" s="396">
        <f>'Strumenti attrezzature'!M23</f>
        <v>0</v>
      </c>
      <c r="J52" s="396">
        <f>'Strumenti attrezzature'!N23</f>
        <v>0</v>
      </c>
      <c r="K52" s="396">
        <f t="shared" si="3"/>
        <v>0</v>
      </c>
    </row>
    <row r="53" spans="2:11" ht="30" customHeight="1" x14ac:dyDescent="0.35">
      <c r="B53" s="117" t="s">
        <v>19</v>
      </c>
      <c r="C53" s="386">
        <f>Materiali!K3</f>
        <v>0</v>
      </c>
      <c r="D53" s="387"/>
      <c r="E53" s="387"/>
      <c r="F53" s="387"/>
      <c r="G53" s="396">
        <f>Materiali!L23</f>
        <v>0</v>
      </c>
      <c r="H53" s="396">
        <f>Materiali!M23</f>
        <v>0</v>
      </c>
      <c r="I53" s="396">
        <f>Materiali!N23</f>
        <v>0</v>
      </c>
      <c r="J53" s="396">
        <f>Materiali!O23</f>
        <v>0</v>
      </c>
      <c r="K53" s="396">
        <f t="shared" si="3"/>
        <v>0</v>
      </c>
    </row>
    <row r="54" spans="2:11" ht="30" customHeight="1" x14ac:dyDescent="0.35">
      <c r="B54" s="117" t="s">
        <v>20</v>
      </c>
      <c r="C54" s="386">
        <f>Immobili_locazione!J3</f>
        <v>0</v>
      </c>
      <c r="D54" s="387"/>
      <c r="E54" s="387"/>
      <c r="F54" s="387"/>
      <c r="G54" s="396">
        <f>Immobili_locazione!K23</f>
        <v>0</v>
      </c>
      <c r="H54" s="396">
        <f>Immobili_locazione!L23</f>
        <v>0</v>
      </c>
      <c r="I54" s="396">
        <f>Immobili_locazione!M23</f>
        <v>0</v>
      </c>
      <c r="J54" s="396">
        <f>Immobili_locazione!N23</f>
        <v>0</v>
      </c>
      <c r="K54" s="396">
        <f t="shared" si="3"/>
        <v>0</v>
      </c>
    </row>
    <row r="55" spans="2:11" ht="30" customHeight="1" x14ac:dyDescent="0.35">
      <c r="B55" s="117" t="s">
        <v>22</v>
      </c>
      <c r="C55" s="386">
        <f>'Licenze e diritti di PI'!J3</f>
        <v>0</v>
      </c>
      <c r="D55" s="387"/>
      <c r="E55" s="387"/>
      <c r="F55" s="387"/>
      <c r="G55" s="396">
        <f>'Licenze e diritti di PI'!K23</f>
        <v>0</v>
      </c>
      <c r="H55" s="396">
        <f>'Licenze e diritti di PI'!L23</f>
        <v>0</v>
      </c>
      <c r="I55" s="396">
        <f>'Licenze e diritti di PI'!M23</f>
        <v>0</v>
      </c>
      <c r="J55" s="396">
        <f>'Licenze e diritti di PI'!N23</f>
        <v>0</v>
      </c>
      <c r="K55" s="396">
        <f t="shared" si="3"/>
        <v>0</v>
      </c>
    </row>
    <row r="56" spans="2:11" ht="30" customHeight="1" x14ac:dyDescent="0.35">
      <c r="B56" s="117" t="s">
        <v>23</v>
      </c>
      <c r="C56" s="386">
        <f>'Servizi di consulenza'!K3</f>
        <v>0</v>
      </c>
      <c r="D56" s="387"/>
      <c r="E56" s="387"/>
      <c r="F56" s="387"/>
      <c r="G56" s="396">
        <f>'Servizi di consulenza'!L23</f>
        <v>0</v>
      </c>
      <c r="H56" s="396">
        <f>'Servizi di consulenza'!M23</f>
        <v>0</v>
      </c>
      <c r="I56" s="396">
        <f>'Servizi di consulenza'!N23</f>
        <v>0</v>
      </c>
      <c r="J56" s="396">
        <f>'Servizi di consulenza'!O23</f>
        <v>0</v>
      </c>
      <c r="K56" s="396">
        <f t="shared" si="3"/>
        <v>0</v>
      </c>
    </row>
    <row r="57" spans="2:11" ht="30" customHeight="1" thickBot="1" x14ac:dyDescent="0.4">
      <c r="B57" s="120" t="s">
        <v>24</v>
      </c>
      <c r="C57" s="386">
        <f>'Altri costi'!J3</f>
        <v>0</v>
      </c>
      <c r="D57" s="387"/>
      <c r="E57" s="387"/>
      <c r="F57" s="387"/>
      <c r="G57" s="396">
        <f>'Altri costi'!K23</f>
        <v>0</v>
      </c>
      <c r="H57" s="396">
        <f>'Altri costi'!L23</f>
        <v>0</v>
      </c>
      <c r="I57" s="396">
        <f>'Altri costi'!M23</f>
        <v>0</v>
      </c>
      <c r="J57" s="396">
        <f>'Altri costi'!N23</f>
        <v>0</v>
      </c>
      <c r="K57" s="396">
        <f t="shared" si="3"/>
        <v>0</v>
      </c>
    </row>
    <row r="58" spans="2:11" ht="30" customHeight="1" thickBot="1" x14ac:dyDescent="0.4">
      <c r="B58" s="122" t="s">
        <v>138</v>
      </c>
      <c r="C58" s="390">
        <f>SUM(C50:F57)</f>
        <v>0</v>
      </c>
      <c r="D58" s="391"/>
      <c r="E58" s="391"/>
      <c r="F58" s="391"/>
      <c r="G58" s="398">
        <f>SUM(G50:G57)</f>
        <v>0</v>
      </c>
      <c r="H58" s="398">
        <f>SUM(H50:H57)</f>
        <v>0</v>
      </c>
      <c r="I58" s="398">
        <f>SUM(I50:I57)</f>
        <v>0</v>
      </c>
      <c r="J58" s="398">
        <f>SUM(J50:J57)</f>
        <v>0</v>
      </c>
      <c r="K58" s="398">
        <f>SUM(K50:K57)</f>
        <v>0</v>
      </c>
    </row>
    <row r="59" spans="2:11" ht="30" customHeight="1" thickBot="1" x14ac:dyDescent="0.4">
      <c r="B59" s="137"/>
      <c r="C59" s="137"/>
      <c r="D59" s="137"/>
      <c r="E59" s="137"/>
      <c r="F59" s="137"/>
    </row>
    <row r="60" spans="2:11" ht="30" customHeight="1" x14ac:dyDescent="0.35">
      <c r="B60" s="247" t="s">
        <v>142</v>
      </c>
      <c r="C60" s="248"/>
      <c r="D60" s="248"/>
      <c r="E60" s="248"/>
      <c r="F60" s="249"/>
    </row>
    <row r="61" spans="2:11" ht="30" customHeight="1" x14ac:dyDescent="0.35">
      <c r="B61" s="250"/>
      <c r="C61" s="251"/>
      <c r="D61" s="251"/>
      <c r="E61" s="251"/>
      <c r="F61" s="252"/>
    </row>
    <row r="62" spans="2:11" ht="30" customHeight="1" x14ac:dyDescent="0.35">
      <c r="B62" s="229" t="s">
        <v>122</v>
      </c>
      <c r="C62" s="230"/>
      <c r="D62" s="230"/>
      <c r="E62" s="230"/>
      <c r="F62" s="231"/>
    </row>
    <row r="63" spans="2:11" ht="30" customHeight="1" thickBot="1" x14ac:dyDescent="0.4">
      <c r="B63" s="232"/>
      <c r="C63" s="233"/>
      <c r="D63" s="233"/>
      <c r="E63" s="233"/>
      <c r="F63" s="234"/>
    </row>
    <row r="64" spans="2:11" ht="30" customHeight="1" thickBot="1" x14ac:dyDescent="0.4">
      <c r="B64" s="136"/>
      <c r="C64" s="136"/>
      <c r="D64" s="136"/>
      <c r="E64" s="136"/>
      <c r="F64" s="136"/>
    </row>
    <row r="65" spans="1:6" ht="114" customHeight="1" thickBot="1" x14ac:dyDescent="0.4">
      <c r="B65" s="244" t="s">
        <v>148</v>
      </c>
      <c r="C65" s="245"/>
      <c r="D65" s="245"/>
      <c r="E65" s="245"/>
      <c r="F65" s="246"/>
    </row>
    <row r="66" spans="1:6" ht="30" customHeight="1" x14ac:dyDescent="0.35">
      <c r="A66" s="7"/>
      <c r="B66" s="241" t="s">
        <v>26</v>
      </c>
      <c r="C66" s="242"/>
      <c r="D66" s="242"/>
      <c r="E66" s="242"/>
      <c r="F66" s="243"/>
    </row>
    <row r="67" spans="1:6" ht="30" customHeight="1" x14ac:dyDescent="0.35">
      <c r="A67" s="7"/>
      <c r="B67" s="238" t="s">
        <v>27</v>
      </c>
      <c r="C67" s="239"/>
      <c r="D67" s="239"/>
      <c r="E67" s="239"/>
      <c r="F67" s="240"/>
    </row>
    <row r="68" spans="1:6" ht="30" customHeight="1" x14ac:dyDescent="0.35">
      <c r="A68" s="7"/>
      <c r="B68" s="235" t="s">
        <v>28</v>
      </c>
      <c r="C68" s="236"/>
      <c r="D68" s="236"/>
      <c r="E68" s="236"/>
      <c r="F68" s="237"/>
    </row>
    <row r="69" spans="1:6" ht="48" customHeight="1" thickBot="1" x14ac:dyDescent="0.4">
      <c r="A69" s="7"/>
      <c r="B69" s="273" t="s">
        <v>29</v>
      </c>
      <c r="C69" s="274"/>
      <c r="D69" s="274"/>
      <c r="E69" s="274"/>
      <c r="F69" s="275"/>
    </row>
    <row r="70" spans="1:6" ht="30" customHeight="1" thickBot="1" x14ac:dyDescent="0.4"/>
    <row r="71" spans="1:6" ht="30" customHeight="1" x14ac:dyDescent="0.35">
      <c r="B71" s="10" t="s">
        <v>30</v>
      </c>
      <c r="C71" s="8"/>
      <c r="D71" s="270" t="s">
        <v>150</v>
      </c>
      <c r="E71" s="271"/>
      <c r="F71" s="272"/>
    </row>
    <row r="72" spans="1:6" ht="30" customHeight="1" thickBot="1" x14ac:dyDescent="0.4">
      <c r="B72" s="11"/>
      <c r="C72" s="8"/>
      <c r="D72" s="226"/>
      <c r="E72" s="227"/>
      <c r="F72" s="228"/>
    </row>
    <row r="74" spans="1:6" ht="15" thickBot="1" x14ac:dyDescent="0.4"/>
    <row r="75" spans="1:6" ht="31.5" customHeight="1" x14ac:dyDescent="0.35">
      <c r="D75" s="223" t="s">
        <v>149</v>
      </c>
      <c r="E75" s="224"/>
      <c r="F75" s="225"/>
    </row>
    <row r="76" spans="1:6" ht="34" customHeight="1" thickBot="1" x14ac:dyDescent="0.4">
      <c r="B76" s="20"/>
      <c r="D76" s="226"/>
      <c r="E76" s="227"/>
      <c r="F76" s="228"/>
    </row>
    <row r="77" spans="1:6" x14ac:dyDescent="0.35">
      <c r="B77" s="20"/>
    </row>
    <row r="78" spans="1:6" x14ac:dyDescent="0.35">
      <c r="B78" s="20"/>
    </row>
  </sheetData>
  <dataConsolidate/>
  <mergeCells count="65">
    <mergeCell ref="C35:F35"/>
    <mergeCell ref="C38:F38"/>
    <mergeCell ref="B37:F37"/>
    <mergeCell ref="C33:F33"/>
    <mergeCell ref="C32:F32"/>
    <mergeCell ref="C21:F21"/>
    <mergeCell ref="C22:F22"/>
    <mergeCell ref="C28:F28"/>
    <mergeCell ref="C19:F19"/>
    <mergeCell ref="C20:F20"/>
    <mergeCell ref="C23:F23"/>
    <mergeCell ref="C27:F27"/>
    <mergeCell ref="C25:F25"/>
    <mergeCell ref="C26:F26"/>
    <mergeCell ref="C24:F24"/>
    <mergeCell ref="C40:F40"/>
    <mergeCell ref="D71:F71"/>
    <mergeCell ref="B69:F69"/>
    <mergeCell ref="B1:F2"/>
    <mergeCell ref="B4:F4"/>
    <mergeCell ref="C15:F15"/>
    <mergeCell ref="C12:F12"/>
    <mergeCell ref="C18:F18"/>
    <mergeCell ref="B3:F3"/>
    <mergeCell ref="C34:F34"/>
    <mergeCell ref="C29:F29"/>
    <mergeCell ref="C30:F30"/>
    <mergeCell ref="C10:F10"/>
    <mergeCell ref="C39:F39"/>
    <mergeCell ref="C31:F31"/>
    <mergeCell ref="B17:F17"/>
    <mergeCell ref="C5:F5"/>
    <mergeCell ref="C6:F6"/>
    <mergeCell ref="C7:F7"/>
    <mergeCell ref="C8:F8"/>
    <mergeCell ref="C14:F14"/>
    <mergeCell ref="C9:F9"/>
    <mergeCell ref="C11:F11"/>
    <mergeCell ref="C13:F13"/>
    <mergeCell ref="C41:F41"/>
    <mergeCell ref="C55:F55"/>
    <mergeCell ref="C56:F56"/>
    <mergeCell ref="C57:F57"/>
    <mergeCell ref="C58:F58"/>
    <mergeCell ref="C51:F51"/>
    <mergeCell ref="C52:F52"/>
    <mergeCell ref="C53:F53"/>
    <mergeCell ref="C54:F54"/>
    <mergeCell ref="B43:F43"/>
    <mergeCell ref="C44:F44"/>
    <mergeCell ref="C45:F45"/>
    <mergeCell ref="C46:F46"/>
    <mergeCell ref="C47:F47"/>
    <mergeCell ref="D75:F75"/>
    <mergeCell ref="D76:F76"/>
    <mergeCell ref="C48:F48"/>
    <mergeCell ref="C49:F49"/>
    <mergeCell ref="B62:F63"/>
    <mergeCell ref="C50:F50"/>
    <mergeCell ref="B68:F68"/>
    <mergeCell ref="B67:F67"/>
    <mergeCell ref="B66:F66"/>
    <mergeCell ref="B65:F65"/>
    <mergeCell ref="B60:F61"/>
    <mergeCell ref="D72:F72"/>
  </mergeCells>
  <dataValidations disablePrompts="1" count="3">
    <dataValidation type="list" allowBlank="1" showInputMessage="1" showErrorMessage="1" errorTitle="ANNO ERRATO" error="L'anno di rendicontazione deve essere uno tra 2014 e 2024" sqref="C14:F14" xr:uid="{29E9FA3F-B378-461B-ACA9-35012194EBAC}">
      <formula1>"2023,2024,2025,2026"</formula1>
    </dataValidation>
    <dataValidation type="list" allowBlank="1" showInputMessage="1" showErrorMessage="1" sqref="C15:F15" xr:uid="{03DFCFDA-3AC8-4787-A3CC-F143ADF2CB60}">
      <formula1>"Sem I,Sem II"</formula1>
    </dataValidation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505" right="0.70866141732283505" top="1.14173228346457" bottom="0.74803149606299202" header="0.511811023622047" footer="0.31496062992126"/>
  <pageSetup paperSize="9" scale="75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W28"/>
  <sheetViews>
    <sheetView showGridLines="0" topLeftCell="G1" zoomScale="80" zoomScaleNormal="80" workbookViewId="0">
      <selection activeCell="L5" sqref="L5"/>
    </sheetView>
  </sheetViews>
  <sheetFormatPr defaultRowHeight="14.5" x14ac:dyDescent="0.35"/>
  <cols>
    <col min="1" max="1" width="17" customWidth="1"/>
    <col min="2" max="2" width="11.36328125" customWidth="1"/>
    <col min="3" max="3" width="10.6328125" customWidth="1"/>
    <col min="4" max="4" width="11.453125" customWidth="1"/>
    <col min="5" max="5" width="24.453125" customWidth="1"/>
    <col min="6" max="6" width="45.453125" customWidth="1"/>
    <col min="7" max="7" width="30.54296875" customWidth="1"/>
    <col min="8" max="9" width="14" customWidth="1"/>
    <col min="10" max="10" width="14.7265625" bestFit="1" customWidth="1"/>
    <col min="11" max="11" width="19.1796875" customWidth="1"/>
    <col min="12" max="12" width="16.6328125" bestFit="1" customWidth="1"/>
    <col min="13" max="13" width="16.90625" customWidth="1"/>
    <col min="14" max="14" width="15.7265625" customWidth="1"/>
    <col min="15" max="15" width="18.6328125" customWidth="1"/>
  </cols>
  <sheetData>
    <row r="1" spans="1:23" s="21" customFormat="1" ht="34.25" customHeight="1" x14ac:dyDescent="0.35"/>
    <row r="2" spans="1:23" s="21" customFormat="1" ht="34.25" customHeight="1" thickBot="1" x14ac:dyDescent="0.4"/>
    <row r="3" spans="1:23" s="16" customFormat="1" ht="30" customHeight="1" thickBot="1" x14ac:dyDescent="0.4">
      <c r="A3" s="338" t="str">
        <f>"SCHEDA COSTI STRUMENTAZIONI E ATTREZZATURE  "&amp;Anno_rendicontato</f>
        <v>SCHEDA COSTI STRUMENTAZIONI E ATTREZZATURE  2024</v>
      </c>
      <c r="B3" s="339"/>
      <c r="C3" s="339"/>
      <c r="D3" s="339"/>
      <c r="E3" s="339"/>
      <c r="F3" s="339"/>
      <c r="G3" s="339"/>
      <c r="H3" s="377"/>
      <c r="I3" s="114" t="s">
        <v>25</v>
      </c>
      <c r="J3" s="206">
        <f>J23</f>
        <v>0</v>
      </c>
      <c r="K3" s="113">
        <f>COUNTIF(K5:K22,K23)</f>
        <v>0</v>
      </c>
      <c r="N3" s="113">
        <f>SUMIF($G$5:$G$22,"orientamento",$H$5:$H$22)</f>
        <v>0</v>
      </c>
      <c r="O3" s="113">
        <f>SUMIF($G$5:$G$22,"formazione",$H$5:$H$22)</f>
        <v>0</v>
      </c>
      <c r="P3" s="113">
        <f>SUMIF($G$5:$G$22,"gestione progetti di innovazione",$H$5:$H$22)</f>
        <v>0</v>
      </c>
      <c r="Q3" s="113"/>
    </row>
    <row r="4" spans="1:23" s="17" customFormat="1" ht="53" customHeight="1" thickBot="1" x14ac:dyDescent="0.4">
      <c r="A4" s="46" t="s">
        <v>130</v>
      </c>
      <c r="B4" s="47" t="s">
        <v>70</v>
      </c>
      <c r="C4" s="47" t="s">
        <v>71</v>
      </c>
      <c r="D4" s="47" t="s">
        <v>72</v>
      </c>
      <c r="E4" s="47" t="s">
        <v>73</v>
      </c>
      <c r="F4" s="47" t="s">
        <v>74</v>
      </c>
      <c r="G4" s="22" t="s">
        <v>75</v>
      </c>
      <c r="H4" s="47" t="s">
        <v>76</v>
      </c>
      <c r="I4" s="48" t="s">
        <v>77</v>
      </c>
      <c r="J4" s="25" t="s">
        <v>78</v>
      </c>
      <c r="K4" s="48" t="s">
        <v>165</v>
      </c>
      <c r="L4" s="48" t="s">
        <v>166</v>
      </c>
      <c r="M4" s="22" t="s">
        <v>154</v>
      </c>
      <c r="N4" s="22" t="s">
        <v>155</v>
      </c>
      <c r="O4" s="22" t="s">
        <v>156</v>
      </c>
      <c r="P4" s="4">
        <f>SUMIF($G$5:$G$22,"gestione progetti di innovazione",$J$5:$J$22)</f>
        <v>0</v>
      </c>
      <c r="Q4" s="5"/>
    </row>
    <row r="5" spans="1:23" ht="20" customHeight="1" x14ac:dyDescent="0.35">
      <c r="A5" s="49"/>
      <c r="B5" s="50"/>
      <c r="C5" s="51"/>
      <c r="D5" s="52">
        <f t="shared" ref="D5:D20" si="0">Anno_rendicontato</f>
        <v>2024</v>
      </c>
      <c r="E5" s="53"/>
      <c r="F5" s="54"/>
      <c r="G5" s="55"/>
      <c r="H5" s="202"/>
      <c r="I5" s="202"/>
      <c r="J5" s="201">
        <f>H5+I5</f>
        <v>0</v>
      </c>
      <c r="K5" s="202"/>
      <c r="L5" s="202"/>
      <c r="M5" s="154">
        <f t="shared" ref="M5:M22" si="1">ROUND(K5*50%,2)</f>
        <v>0</v>
      </c>
      <c r="N5" s="154">
        <f t="shared" ref="N5:N22" si="2">ROUND(L5*25%,2)</f>
        <v>0</v>
      </c>
      <c r="O5" s="155">
        <f>M5+N5</f>
        <v>0</v>
      </c>
      <c r="P5" s="4">
        <f t="shared" ref="P5" si="3">SUM(P3:P4)</f>
        <v>0</v>
      </c>
      <c r="Q5" s="23" t="s">
        <v>57</v>
      </c>
      <c r="W5" s="4" t="s">
        <v>79</v>
      </c>
    </row>
    <row r="6" spans="1:23" ht="20" customHeight="1" x14ac:dyDescent="0.35">
      <c r="A6" s="57"/>
      <c r="B6" s="58"/>
      <c r="C6" s="59"/>
      <c r="D6" s="60">
        <f t="shared" si="0"/>
        <v>2024</v>
      </c>
      <c r="E6" s="61"/>
      <c r="F6" s="62"/>
      <c r="G6" s="28"/>
      <c r="H6" s="203"/>
      <c r="I6" s="203"/>
      <c r="J6" s="201">
        <f t="shared" ref="J6:J22" si="4">H6+I6</f>
        <v>0</v>
      </c>
      <c r="K6" s="198"/>
      <c r="L6" s="198"/>
      <c r="M6" s="154">
        <f t="shared" si="1"/>
        <v>0</v>
      </c>
      <c r="N6" s="154">
        <f t="shared" si="2"/>
        <v>0</v>
      </c>
      <c r="O6" s="155">
        <f t="shared" ref="O6:O22" si="5">M6+N6</f>
        <v>0</v>
      </c>
      <c r="P6" s="4"/>
      <c r="Q6" s="23" t="s">
        <v>58</v>
      </c>
      <c r="W6" s="4" t="s">
        <v>80</v>
      </c>
    </row>
    <row r="7" spans="1:23" ht="20" customHeight="1" x14ac:dyDescent="0.35">
      <c r="A7" s="57"/>
      <c r="B7" s="58"/>
      <c r="C7" s="59"/>
      <c r="D7" s="60">
        <f t="shared" si="0"/>
        <v>2024</v>
      </c>
      <c r="E7" s="61"/>
      <c r="F7" s="62"/>
      <c r="G7" s="28"/>
      <c r="H7" s="203"/>
      <c r="I7" s="203"/>
      <c r="J7" s="201">
        <f t="shared" si="4"/>
        <v>0</v>
      </c>
      <c r="K7" s="198"/>
      <c r="L7" s="198"/>
      <c r="M7" s="154">
        <f t="shared" si="1"/>
        <v>0</v>
      </c>
      <c r="N7" s="154">
        <f t="shared" si="2"/>
        <v>0</v>
      </c>
      <c r="O7" s="155">
        <f t="shared" si="5"/>
        <v>0</v>
      </c>
      <c r="P7" s="4"/>
      <c r="Q7" s="23" t="s">
        <v>59</v>
      </c>
    </row>
    <row r="8" spans="1:23" ht="20" customHeight="1" x14ac:dyDescent="0.35">
      <c r="A8" s="57"/>
      <c r="B8" s="63"/>
      <c r="C8" s="59"/>
      <c r="D8" s="60">
        <f t="shared" si="0"/>
        <v>2024</v>
      </c>
      <c r="E8" s="61"/>
      <c r="F8" s="62"/>
      <c r="G8" s="28"/>
      <c r="H8" s="203"/>
      <c r="I8" s="203"/>
      <c r="J8" s="201">
        <f t="shared" si="4"/>
        <v>0</v>
      </c>
      <c r="K8" s="198"/>
      <c r="L8" s="198"/>
      <c r="M8" s="154">
        <f t="shared" si="1"/>
        <v>0</v>
      </c>
      <c r="N8" s="154">
        <f t="shared" si="2"/>
        <v>0</v>
      </c>
      <c r="O8" s="155">
        <f t="shared" si="5"/>
        <v>0</v>
      </c>
    </row>
    <row r="9" spans="1:23" ht="20" customHeight="1" x14ac:dyDescent="0.35">
      <c r="A9" s="57"/>
      <c r="B9" s="58"/>
      <c r="C9" s="59"/>
      <c r="D9" s="60">
        <f t="shared" si="0"/>
        <v>2024</v>
      </c>
      <c r="E9" s="61"/>
      <c r="F9" s="62"/>
      <c r="G9" s="28"/>
      <c r="H9" s="203"/>
      <c r="I9" s="203"/>
      <c r="J9" s="201">
        <f t="shared" si="4"/>
        <v>0</v>
      </c>
      <c r="K9" s="198"/>
      <c r="L9" s="198"/>
      <c r="M9" s="154">
        <f t="shared" si="1"/>
        <v>0</v>
      </c>
      <c r="N9" s="154">
        <f t="shared" si="2"/>
        <v>0</v>
      </c>
      <c r="O9" s="155">
        <f t="shared" si="5"/>
        <v>0</v>
      </c>
    </row>
    <row r="10" spans="1:23" ht="20" customHeight="1" x14ac:dyDescent="0.35">
      <c r="A10" s="57"/>
      <c r="B10" s="58"/>
      <c r="C10" s="59"/>
      <c r="D10" s="60">
        <f t="shared" si="0"/>
        <v>2024</v>
      </c>
      <c r="E10" s="61"/>
      <c r="F10" s="62"/>
      <c r="G10" s="28"/>
      <c r="H10" s="203"/>
      <c r="I10" s="203"/>
      <c r="J10" s="201">
        <f t="shared" si="4"/>
        <v>0</v>
      </c>
      <c r="K10" s="198"/>
      <c r="L10" s="198"/>
      <c r="M10" s="154">
        <f t="shared" si="1"/>
        <v>0</v>
      </c>
      <c r="N10" s="154">
        <f t="shared" si="2"/>
        <v>0</v>
      </c>
      <c r="O10" s="155">
        <f t="shared" si="5"/>
        <v>0</v>
      </c>
    </row>
    <row r="11" spans="1:23" ht="20" customHeight="1" x14ac:dyDescent="0.35">
      <c r="A11" s="57"/>
      <c r="B11" s="58"/>
      <c r="C11" s="59"/>
      <c r="D11" s="60">
        <f t="shared" si="0"/>
        <v>2024</v>
      </c>
      <c r="E11" s="61"/>
      <c r="F11" s="62"/>
      <c r="G11" s="28"/>
      <c r="H11" s="203"/>
      <c r="I11" s="203"/>
      <c r="J11" s="201">
        <f t="shared" si="4"/>
        <v>0</v>
      </c>
      <c r="K11" s="198"/>
      <c r="L11" s="198"/>
      <c r="M11" s="154">
        <f t="shared" si="1"/>
        <v>0</v>
      </c>
      <c r="N11" s="154">
        <f t="shared" si="2"/>
        <v>0</v>
      </c>
      <c r="O11" s="155">
        <f t="shared" si="5"/>
        <v>0</v>
      </c>
    </row>
    <row r="12" spans="1:23" ht="20" customHeight="1" x14ac:dyDescent="0.35">
      <c r="A12" s="57"/>
      <c r="B12" s="58"/>
      <c r="C12" s="59"/>
      <c r="D12" s="60">
        <f t="shared" si="0"/>
        <v>2024</v>
      </c>
      <c r="E12" s="61"/>
      <c r="F12" s="62"/>
      <c r="G12" s="28"/>
      <c r="H12" s="203"/>
      <c r="I12" s="203"/>
      <c r="J12" s="201">
        <f t="shared" si="4"/>
        <v>0</v>
      </c>
      <c r="K12" s="198"/>
      <c r="L12" s="198"/>
      <c r="M12" s="154">
        <f t="shared" si="1"/>
        <v>0</v>
      </c>
      <c r="N12" s="154">
        <f t="shared" si="2"/>
        <v>0</v>
      </c>
      <c r="O12" s="155">
        <f t="shared" si="5"/>
        <v>0</v>
      </c>
    </row>
    <row r="13" spans="1:23" ht="20" customHeight="1" x14ac:dyDescent="0.35">
      <c r="A13" s="57"/>
      <c r="B13" s="58"/>
      <c r="C13" s="59"/>
      <c r="D13" s="60">
        <f t="shared" si="0"/>
        <v>2024</v>
      </c>
      <c r="E13" s="61"/>
      <c r="F13" s="62"/>
      <c r="G13" s="28"/>
      <c r="H13" s="203"/>
      <c r="I13" s="203"/>
      <c r="J13" s="201">
        <f t="shared" si="4"/>
        <v>0</v>
      </c>
      <c r="K13" s="198"/>
      <c r="L13" s="198"/>
      <c r="M13" s="154">
        <f t="shared" si="1"/>
        <v>0</v>
      </c>
      <c r="N13" s="154">
        <f t="shared" si="2"/>
        <v>0</v>
      </c>
      <c r="O13" s="155">
        <f t="shared" si="5"/>
        <v>0</v>
      </c>
    </row>
    <row r="14" spans="1:23" ht="20" customHeight="1" x14ac:dyDescent="0.35">
      <c r="A14" s="57"/>
      <c r="B14" s="58"/>
      <c r="C14" s="59"/>
      <c r="D14" s="60">
        <f t="shared" si="0"/>
        <v>2024</v>
      </c>
      <c r="E14" s="61"/>
      <c r="F14" s="62"/>
      <c r="G14" s="28"/>
      <c r="H14" s="203"/>
      <c r="I14" s="203"/>
      <c r="J14" s="201">
        <f t="shared" si="4"/>
        <v>0</v>
      </c>
      <c r="K14" s="198"/>
      <c r="L14" s="198"/>
      <c r="M14" s="154">
        <f t="shared" si="1"/>
        <v>0</v>
      </c>
      <c r="N14" s="154">
        <f t="shared" si="2"/>
        <v>0</v>
      </c>
      <c r="O14" s="155">
        <f t="shared" si="5"/>
        <v>0</v>
      </c>
    </row>
    <row r="15" spans="1:23" ht="20" customHeight="1" x14ac:dyDescent="0.35">
      <c r="A15" s="57"/>
      <c r="B15" s="58"/>
      <c r="C15" s="59"/>
      <c r="D15" s="60">
        <f t="shared" si="0"/>
        <v>2024</v>
      </c>
      <c r="E15" s="61"/>
      <c r="F15" s="62"/>
      <c r="G15" s="28"/>
      <c r="H15" s="203"/>
      <c r="I15" s="203"/>
      <c r="J15" s="201">
        <f t="shared" si="4"/>
        <v>0</v>
      </c>
      <c r="K15" s="198"/>
      <c r="L15" s="198"/>
      <c r="M15" s="154">
        <f t="shared" si="1"/>
        <v>0</v>
      </c>
      <c r="N15" s="154">
        <f t="shared" si="2"/>
        <v>0</v>
      </c>
      <c r="O15" s="155">
        <f t="shared" si="5"/>
        <v>0</v>
      </c>
    </row>
    <row r="16" spans="1:23" ht="20" customHeight="1" x14ac:dyDescent="0.35">
      <c r="A16" s="57"/>
      <c r="B16" s="58"/>
      <c r="C16" s="59"/>
      <c r="D16" s="60">
        <f t="shared" si="0"/>
        <v>2024</v>
      </c>
      <c r="E16" s="61"/>
      <c r="F16" s="62"/>
      <c r="G16" s="28"/>
      <c r="H16" s="203"/>
      <c r="I16" s="203"/>
      <c r="J16" s="201">
        <f t="shared" si="4"/>
        <v>0</v>
      </c>
      <c r="K16" s="198"/>
      <c r="L16" s="198"/>
      <c r="M16" s="154">
        <f t="shared" si="1"/>
        <v>0</v>
      </c>
      <c r="N16" s="154">
        <f t="shared" si="2"/>
        <v>0</v>
      </c>
      <c r="O16" s="155">
        <f t="shared" si="5"/>
        <v>0</v>
      </c>
    </row>
    <row r="17" spans="1:15" ht="20" customHeight="1" x14ac:dyDescent="0.35">
      <c r="A17" s="57"/>
      <c r="B17" s="58"/>
      <c r="C17" s="59"/>
      <c r="D17" s="60">
        <f t="shared" si="0"/>
        <v>2024</v>
      </c>
      <c r="E17" s="61"/>
      <c r="F17" s="62"/>
      <c r="G17" s="28"/>
      <c r="H17" s="203"/>
      <c r="I17" s="203"/>
      <c r="J17" s="201">
        <f t="shared" si="4"/>
        <v>0</v>
      </c>
      <c r="K17" s="198"/>
      <c r="L17" s="198"/>
      <c r="M17" s="154">
        <f t="shared" si="1"/>
        <v>0</v>
      </c>
      <c r="N17" s="154">
        <f t="shared" si="2"/>
        <v>0</v>
      </c>
      <c r="O17" s="155">
        <f t="shared" si="5"/>
        <v>0</v>
      </c>
    </row>
    <row r="18" spans="1:15" ht="20" customHeight="1" x14ac:dyDescent="0.35">
      <c r="A18" s="57"/>
      <c r="B18" s="58"/>
      <c r="C18" s="59"/>
      <c r="D18" s="60">
        <f t="shared" si="0"/>
        <v>2024</v>
      </c>
      <c r="E18" s="61"/>
      <c r="F18" s="62"/>
      <c r="G18" s="28"/>
      <c r="H18" s="203"/>
      <c r="I18" s="203"/>
      <c r="J18" s="201">
        <f t="shared" si="4"/>
        <v>0</v>
      </c>
      <c r="K18" s="198"/>
      <c r="L18" s="198"/>
      <c r="M18" s="154">
        <f t="shared" si="1"/>
        <v>0</v>
      </c>
      <c r="N18" s="154">
        <f t="shared" si="2"/>
        <v>0</v>
      </c>
      <c r="O18" s="155">
        <f t="shared" si="5"/>
        <v>0</v>
      </c>
    </row>
    <row r="19" spans="1:15" ht="20" customHeight="1" x14ac:dyDescent="0.35">
      <c r="A19" s="57"/>
      <c r="B19" s="58"/>
      <c r="C19" s="59"/>
      <c r="D19" s="60">
        <f t="shared" si="0"/>
        <v>2024</v>
      </c>
      <c r="E19" s="61"/>
      <c r="F19" s="62"/>
      <c r="G19" s="28"/>
      <c r="H19" s="203"/>
      <c r="I19" s="203"/>
      <c r="J19" s="201">
        <f t="shared" si="4"/>
        <v>0</v>
      </c>
      <c r="K19" s="198"/>
      <c r="L19" s="198"/>
      <c r="M19" s="154">
        <f t="shared" si="1"/>
        <v>0</v>
      </c>
      <c r="N19" s="154">
        <f t="shared" si="2"/>
        <v>0</v>
      </c>
      <c r="O19" s="155">
        <f t="shared" si="5"/>
        <v>0</v>
      </c>
    </row>
    <row r="20" spans="1:15" ht="20" customHeight="1" x14ac:dyDescent="0.35">
      <c r="A20" s="57"/>
      <c r="B20" s="58"/>
      <c r="C20" s="59"/>
      <c r="D20" s="60">
        <f t="shared" si="0"/>
        <v>2024</v>
      </c>
      <c r="E20" s="61"/>
      <c r="F20" s="62"/>
      <c r="G20" s="28"/>
      <c r="H20" s="203"/>
      <c r="I20" s="203"/>
      <c r="J20" s="201">
        <f t="shared" si="4"/>
        <v>0</v>
      </c>
      <c r="K20" s="198"/>
      <c r="L20" s="198"/>
      <c r="M20" s="154">
        <f t="shared" si="1"/>
        <v>0</v>
      </c>
      <c r="N20" s="154">
        <f t="shared" si="2"/>
        <v>0</v>
      </c>
      <c r="O20" s="155">
        <f t="shared" si="5"/>
        <v>0</v>
      </c>
    </row>
    <row r="21" spans="1:15" ht="20" customHeight="1" x14ac:dyDescent="0.35">
      <c r="A21" s="57"/>
      <c r="B21" s="58"/>
      <c r="C21" s="59"/>
      <c r="D21" s="60">
        <f>Anno_rendicontato</f>
        <v>2024</v>
      </c>
      <c r="E21" s="61"/>
      <c r="F21" s="62"/>
      <c r="G21" s="28"/>
      <c r="H21" s="203"/>
      <c r="I21" s="203"/>
      <c r="J21" s="201">
        <f t="shared" si="4"/>
        <v>0</v>
      </c>
      <c r="K21" s="198"/>
      <c r="L21" s="198"/>
      <c r="M21" s="154">
        <f t="shared" si="1"/>
        <v>0</v>
      </c>
      <c r="N21" s="154">
        <f t="shared" si="2"/>
        <v>0</v>
      </c>
      <c r="O21" s="155">
        <f t="shared" si="5"/>
        <v>0</v>
      </c>
    </row>
    <row r="22" spans="1:15" ht="20" customHeight="1" thickBot="1" x14ac:dyDescent="0.4">
      <c r="A22" s="64"/>
      <c r="B22" s="6"/>
      <c r="C22" s="65"/>
      <c r="D22" s="60">
        <f>Anno_rendicontato</f>
        <v>2024</v>
      </c>
      <c r="E22" s="66"/>
      <c r="F22" s="66"/>
      <c r="G22" s="33"/>
      <c r="H22" s="204"/>
      <c r="I22" s="205"/>
      <c r="J22" s="201">
        <f t="shared" si="4"/>
        <v>0</v>
      </c>
      <c r="K22" s="198"/>
      <c r="L22" s="198"/>
      <c r="M22" s="154">
        <f t="shared" si="1"/>
        <v>0</v>
      </c>
      <c r="N22" s="154">
        <f t="shared" si="2"/>
        <v>0</v>
      </c>
      <c r="O22" s="155">
        <f t="shared" si="5"/>
        <v>0</v>
      </c>
    </row>
    <row r="23" spans="1:15" ht="20" customHeight="1" thickBot="1" x14ac:dyDescent="0.4">
      <c r="C23" s="68"/>
      <c r="D23" s="68"/>
      <c r="E23" s="68"/>
      <c r="F23" s="68"/>
      <c r="G23" s="68"/>
      <c r="H23" s="199">
        <f>SUM(H5:H22)</f>
        <v>0</v>
      </c>
      <c r="I23" s="199">
        <f>SUM(I5:I22)</f>
        <v>0</v>
      </c>
      <c r="J23" s="200">
        <f>SUM(J5:J22)</f>
        <v>0</v>
      </c>
      <c r="K23" s="199">
        <f t="shared" ref="K23:O23" si="6">SUM(K5:K22)</f>
        <v>0</v>
      </c>
      <c r="L23" s="199">
        <f t="shared" si="6"/>
        <v>0</v>
      </c>
      <c r="M23" s="199">
        <f t="shared" si="6"/>
        <v>0</v>
      </c>
      <c r="N23" s="199">
        <f t="shared" si="6"/>
        <v>0</v>
      </c>
      <c r="O23" s="199">
        <f t="shared" si="6"/>
        <v>0</v>
      </c>
    </row>
    <row r="24" spans="1:15" ht="20" customHeight="1" x14ac:dyDescent="0.35">
      <c r="C24" s="68"/>
      <c r="D24" s="68"/>
      <c r="E24" s="68"/>
      <c r="F24" s="68"/>
      <c r="G24" s="68"/>
      <c r="H24" s="71"/>
      <c r="I24" s="71"/>
      <c r="J24" s="71"/>
      <c r="K24" s="70"/>
    </row>
    <row r="25" spans="1:15" ht="20" customHeight="1" x14ac:dyDescent="0.35">
      <c r="B25" s="375" t="s">
        <v>81</v>
      </c>
      <c r="C25" s="375"/>
      <c r="D25" s="375"/>
      <c r="E25" s="375"/>
      <c r="F25" s="375"/>
      <c r="G25" s="375"/>
      <c r="H25" s="375"/>
      <c r="I25" s="72"/>
      <c r="K25" s="56" t="str">
        <f>IF(AND(H25&lt;&gt;"",J25&lt;&gt;""),"Inserire solo uno dei due valori","")</f>
        <v/>
      </c>
    </row>
    <row r="26" spans="1:15" ht="20" customHeight="1" x14ac:dyDescent="0.35">
      <c r="B26" s="376" t="s">
        <v>82</v>
      </c>
      <c r="C26" s="376"/>
      <c r="D26" s="376"/>
      <c r="E26" s="376"/>
      <c r="F26" s="376"/>
      <c r="G26" s="376"/>
      <c r="H26" s="376"/>
      <c r="I26" s="73"/>
    </row>
    <row r="27" spans="1:15" ht="20" customHeight="1" x14ac:dyDescent="0.35">
      <c r="B27" s="375"/>
      <c r="C27" s="375"/>
      <c r="D27" s="375"/>
      <c r="E27" s="375"/>
      <c r="F27" s="375"/>
      <c r="G27" s="375"/>
      <c r="H27" s="375"/>
      <c r="I27" s="72"/>
    </row>
    <row r="28" spans="1:15" ht="20" customHeight="1" x14ac:dyDescent="0.35"/>
  </sheetData>
  <mergeCells count="4">
    <mergeCell ref="B27:H27"/>
    <mergeCell ref="B25:H25"/>
    <mergeCell ref="B26:H26"/>
    <mergeCell ref="A3:H3"/>
  </mergeCells>
  <pageMargins left="0.7" right="0.7" top="0.75" bottom="0.75" header="0.3" footer="0.3"/>
  <pageSetup paperSize="9" scale="88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A079-DC95-41FC-8C55-DC8E27A4FC3D}">
  <sheetPr>
    <pageSetUpPr fitToPage="1"/>
  </sheetPr>
  <dimension ref="A1:Q27"/>
  <sheetViews>
    <sheetView showGridLines="0" topLeftCell="E1" zoomScale="80" zoomScaleNormal="80" workbookViewId="0">
      <selection activeCell="H6" sqref="H6"/>
    </sheetView>
  </sheetViews>
  <sheetFormatPr defaultRowHeight="14.5" x14ac:dyDescent="0.35"/>
  <cols>
    <col min="1" max="1" width="14.6328125" customWidth="1"/>
    <col min="2" max="2" width="10.6328125" customWidth="1"/>
    <col min="3" max="3" width="10.453125" customWidth="1"/>
    <col min="4" max="4" width="11.453125" customWidth="1"/>
    <col min="5" max="5" width="24.453125" customWidth="1"/>
    <col min="6" max="6" width="45.453125" customWidth="1"/>
    <col min="7" max="7" width="29.36328125" customWidth="1"/>
    <col min="8" max="8" width="14.7265625" bestFit="1" customWidth="1"/>
    <col min="9" max="9" width="17.7265625" customWidth="1"/>
    <col min="10" max="10" width="16.6328125" bestFit="1" customWidth="1"/>
    <col min="11" max="11" width="17.7265625" customWidth="1"/>
    <col min="12" max="12" width="18" customWidth="1"/>
    <col min="13" max="13" width="11.90625" bestFit="1" customWidth="1"/>
  </cols>
  <sheetData>
    <row r="1" spans="1:17" s="21" customFormat="1" ht="31.75" customHeight="1" x14ac:dyDescent="0.35"/>
    <row r="2" spans="1:17" s="21" customFormat="1" ht="31.75" customHeight="1" thickBot="1" x14ac:dyDescent="0.4"/>
    <row r="3" spans="1:17" s="12" customFormat="1" ht="30" customHeight="1" thickBot="1" x14ac:dyDescent="0.5">
      <c r="A3" s="338" t="str">
        <f>"SCHEDA COSTI STRUMENTAZIONI E ATTREZZATURE IN KIND "&amp;Anno_rendicontato</f>
        <v>SCHEDA COSTI STRUMENTAZIONI E ATTREZZATURE IN KIND 2024</v>
      </c>
      <c r="B3" s="339"/>
      <c r="C3" s="339"/>
      <c r="D3" s="339"/>
      <c r="E3" s="339"/>
      <c r="F3" s="377"/>
      <c r="G3" s="114" t="s">
        <v>25</v>
      </c>
      <c r="H3" s="206">
        <f>SUM(H5:H22)</f>
        <v>0</v>
      </c>
      <c r="I3" s="115">
        <f>COUNTIF(I5:I22,I23)</f>
        <v>0</v>
      </c>
      <c r="K3" s="115"/>
    </row>
    <row r="4" spans="1:17" s="17" customFormat="1" ht="35" customHeight="1" thickBot="1" x14ac:dyDescent="0.4">
      <c r="A4" s="46" t="s">
        <v>83</v>
      </c>
      <c r="B4" s="47" t="s">
        <v>84</v>
      </c>
      <c r="C4" s="47" t="s">
        <v>85</v>
      </c>
      <c r="D4" s="47" t="s">
        <v>72</v>
      </c>
      <c r="E4" s="47" t="s">
        <v>136</v>
      </c>
      <c r="F4" s="47" t="s">
        <v>86</v>
      </c>
      <c r="G4" s="22" t="s">
        <v>75</v>
      </c>
      <c r="H4" s="74" t="s">
        <v>87</v>
      </c>
      <c r="I4" s="48" t="s">
        <v>165</v>
      </c>
      <c r="J4" s="48" t="s">
        <v>166</v>
      </c>
      <c r="K4" s="22" t="s">
        <v>154</v>
      </c>
      <c r="L4" s="22" t="s">
        <v>155</v>
      </c>
      <c r="M4" s="22" t="s">
        <v>156</v>
      </c>
    </row>
    <row r="5" spans="1:17" ht="20" customHeight="1" x14ac:dyDescent="0.35">
      <c r="A5" s="75"/>
      <c r="B5" s="76"/>
      <c r="C5" s="77"/>
      <c r="D5" s="78">
        <f>Anno_rendicontato</f>
        <v>2024</v>
      </c>
      <c r="E5" s="79"/>
      <c r="F5" s="80"/>
      <c r="G5" s="81"/>
      <c r="H5" s="207"/>
      <c r="I5" s="202"/>
      <c r="J5" s="202"/>
      <c r="K5" s="154">
        <f t="shared" ref="K5:K22" si="0">ROUND(I5*50%,2)</f>
        <v>0</v>
      </c>
      <c r="L5" s="154">
        <f t="shared" ref="L5:L22" si="1">ROUND(J5*25%,2)</f>
        <v>0</v>
      </c>
      <c r="M5" s="155">
        <f>K5+L5</f>
        <v>0</v>
      </c>
      <c r="Q5" s="4" t="s">
        <v>79</v>
      </c>
    </row>
    <row r="6" spans="1:17" ht="20" customHeight="1" x14ac:dyDescent="0.35">
      <c r="A6" s="57"/>
      <c r="B6" s="58"/>
      <c r="C6" s="59"/>
      <c r="D6" s="60">
        <f t="shared" ref="D6:D21" si="2">Anno_rendicontato</f>
        <v>2024</v>
      </c>
      <c r="E6" s="61"/>
      <c r="F6" s="62"/>
      <c r="G6" s="28"/>
      <c r="H6" s="82"/>
      <c r="I6" s="198"/>
      <c r="J6" s="198"/>
      <c r="K6" s="154">
        <f t="shared" si="0"/>
        <v>0</v>
      </c>
      <c r="L6" s="154">
        <f t="shared" si="1"/>
        <v>0</v>
      </c>
      <c r="M6" s="155">
        <f t="shared" ref="M6:M22" si="3">K6+L6</f>
        <v>0</v>
      </c>
      <c r="Q6" s="4" t="s">
        <v>80</v>
      </c>
    </row>
    <row r="7" spans="1:17" ht="20" customHeight="1" x14ac:dyDescent="0.35">
      <c r="A7" s="57"/>
      <c r="B7" s="58"/>
      <c r="C7" s="59"/>
      <c r="D7" s="60">
        <f t="shared" si="2"/>
        <v>2024</v>
      </c>
      <c r="E7" s="61"/>
      <c r="F7" s="62"/>
      <c r="G7" s="28"/>
      <c r="H7" s="82"/>
      <c r="I7" s="198"/>
      <c r="J7" s="198"/>
      <c r="K7" s="154">
        <f t="shared" si="0"/>
        <v>0</v>
      </c>
      <c r="L7" s="154">
        <f t="shared" si="1"/>
        <v>0</v>
      </c>
      <c r="M7" s="155">
        <f t="shared" si="3"/>
        <v>0</v>
      </c>
    </row>
    <row r="8" spans="1:17" ht="20" customHeight="1" x14ac:dyDescent="0.35">
      <c r="A8" s="57"/>
      <c r="B8" s="63"/>
      <c r="C8" s="59"/>
      <c r="D8" s="60">
        <f t="shared" si="2"/>
        <v>2024</v>
      </c>
      <c r="E8" s="61"/>
      <c r="F8" s="62"/>
      <c r="G8" s="28"/>
      <c r="H8" s="82"/>
      <c r="I8" s="198"/>
      <c r="J8" s="198"/>
      <c r="K8" s="154">
        <f t="shared" si="0"/>
        <v>0</v>
      </c>
      <c r="L8" s="154">
        <f t="shared" si="1"/>
        <v>0</v>
      </c>
      <c r="M8" s="155">
        <f t="shared" si="3"/>
        <v>0</v>
      </c>
    </row>
    <row r="9" spans="1:17" ht="20" customHeight="1" x14ac:dyDescent="0.35">
      <c r="A9" s="57"/>
      <c r="B9" s="58"/>
      <c r="C9" s="59"/>
      <c r="D9" s="60">
        <f t="shared" si="2"/>
        <v>2024</v>
      </c>
      <c r="E9" s="61"/>
      <c r="F9" s="62"/>
      <c r="G9" s="28"/>
      <c r="H9" s="82"/>
      <c r="I9" s="198"/>
      <c r="J9" s="198"/>
      <c r="K9" s="154">
        <f t="shared" si="0"/>
        <v>0</v>
      </c>
      <c r="L9" s="154">
        <f t="shared" si="1"/>
        <v>0</v>
      </c>
      <c r="M9" s="155">
        <f t="shared" si="3"/>
        <v>0</v>
      </c>
    </row>
    <row r="10" spans="1:17" ht="20" customHeight="1" x14ac:dyDescent="0.35">
      <c r="A10" s="57"/>
      <c r="B10" s="58"/>
      <c r="C10" s="59"/>
      <c r="D10" s="60">
        <f t="shared" si="2"/>
        <v>2024</v>
      </c>
      <c r="E10" s="61"/>
      <c r="F10" s="62"/>
      <c r="G10" s="28"/>
      <c r="H10" s="82"/>
      <c r="I10" s="198"/>
      <c r="J10" s="198"/>
      <c r="K10" s="154">
        <f t="shared" si="0"/>
        <v>0</v>
      </c>
      <c r="L10" s="154">
        <f t="shared" si="1"/>
        <v>0</v>
      </c>
      <c r="M10" s="155">
        <f t="shared" si="3"/>
        <v>0</v>
      </c>
    </row>
    <row r="11" spans="1:17" ht="20" customHeight="1" x14ac:dyDescent="0.35">
      <c r="A11" s="57"/>
      <c r="B11" s="58"/>
      <c r="C11" s="59"/>
      <c r="D11" s="60">
        <f t="shared" si="2"/>
        <v>2024</v>
      </c>
      <c r="E11" s="61"/>
      <c r="F11" s="62"/>
      <c r="G11" s="28"/>
      <c r="H11" s="82"/>
      <c r="I11" s="198"/>
      <c r="J11" s="198"/>
      <c r="K11" s="154">
        <f t="shared" si="0"/>
        <v>0</v>
      </c>
      <c r="L11" s="154">
        <f t="shared" si="1"/>
        <v>0</v>
      </c>
      <c r="M11" s="155">
        <f t="shared" si="3"/>
        <v>0</v>
      </c>
    </row>
    <row r="12" spans="1:17" ht="20" customHeight="1" x14ac:dyDescent="0.35">
      <c r="A12" s="57"/>
      <c r="B12" s="58"/>
      <c r="C12" s="59"/>
      <c r="D12" s="60">
        <f t="shared" si="2"/>
        <v>2024</v>
      </c>
      <c r="E12" s="61"/>
      <c r="F12" s="62"/>
      <c r="G12" s="28"/>
      <c r="H12" s="82"/>
      <c r="I12" s="198"/>
      <c r="J12" s="198"/>
      <c r="K12" s="154">
        <f t="shared" si="0"/>
        <v>0</v>
      </c>
      <c r="L12" s="154">
        <f t="shared" si="1"/>
        <v>0</v>
      </c>
      <c r="M12" s="155">
        <f t="shared" si="3"/>
        <v>0</v>
      </c>
    </row>
    <row r="13" spans="1:17" ht="20" customHeight="1" x14ac:dyDescent="0.35">
      <c r="A13" s="57"/>
      <c r="B13" s="58"/>
      <c r="C13" s="59"/>
      <c r="D13" s="60">
        <f t="shared" si="2"/>
        <v>2024</v>
      </c>
      <c r="E13" s="61"/>
      <c r="F13" s="62"/>
      <c r="G13" s="28"/>
      <c r="H13" s="82"/>
      <c r="I13" s="198"/>
      <c r="J13" s="198"/>
      <c r="K13" s="154">
        <f t="shared" si="0"/>
        <v>0</v>
      </c>
      <c r="L13" s="154">
        <f t="shared" si="1"/>
        <v>0</v>
      </c>
      <c r="M13" s="155">
        <f t="shared" si="3"/>
        <v>0</v>
      </c>
    </row>
    <row r="14" spans="1:17" ht="20" customHeight="1" x14ac:dyDescent="0.35">
      <c r="A14" s="57"/>
      <c r="B14" s="58"/>
      <c r="C14" s="59"/>
      <c r="D14" s="60">
        <f t="shared" si="2"/>
        <v>2024</v>
      </c>
      <c r="E14" s="61"/>
      <c r="F14" s="62"/>
      <c r="G14" s="28"/>
      <c r="H14" s="82"/>
      <c r="I14" s="198"/>
      <c r="J14" s="198"/>
      <c r="K14" s="154">
        <f t="shared" si="0"/>
        <v>0</v>
      </c>
      <c r="L14" s="154">
        <f t="shared" si="1"/>
        <v>0</v>
      </c>
      <c r="M14" s="155">
        <f t="shared" si="3"/>
        <v>0</v>
      </c>
    </row>
    <row r="15" spans="1:17" ht="20" customHeight="1" x14ac:dyDescent="0.35">
      <c r="A15" s="57"/>
      <c r="B15" s="58"/>
      <c r="C15" s="59"/>
      <c r="D15" s="60">
        <f t="shared" si="2"/>
        <v>2024</v>
      </c>
      <c r="E15" s="61"/>
      <c r="F15" s="62"/>
      <c r="G15" s="28"/>
      <c r="H15" s="82"/>
      <c r="I15" s="198"/>
      <c r="J15" s="198"/>
      <c r="K15" s="154">
        <f t="shared" si="0"/>
        <v>0</v>
      </c>
      <c r="L15" s="154">
        <f t="shared" si="1"/>
        <v>0</v>
      </c>
      <c r="M15" s="155">
        <f t="shared" si="3"/>
        <v>0</v>
      </c>
    </row>
    <row r="16" spans="1:17" ht="20" customHeight="1" x14ac:dyDescent="0.35">
      <c r="A16" s="57"/>
      <c r="B16" s="58"/>
      <c r="C16" s="59"/>
      <c r="D16" s="60">
        <f t="shared" si="2"/>
        <v>2024</v>
      </c>
      <c r="E16" s="61"/>
      <c r="F16" s="62"/>
      <c r="G16" s="28"/>
      <c r="H16" s="82"/>
      <c r="I16" s="198"/>
      <c r="J16" s="198"/>
      <c r="K16" s="154">
        <f t="shared" si="0"/>
        <v>0</v>
      </c>
      <c r="L16" s="154">
        <f t="shared" si="1"/>
        <v>0</v>
      </c>
      <c r="M16" s="155">
        <f t="shared" si="3"/>
        <v>0</v>
      </c>
    </row>
    <row r="17" spans="1:13" ht="20" customHeight="1" x14ac:dyDescent="0.35">
      <c r="A17" s="57"/>
      <c r="B17" s="58"/>
      <c r="C17" s="59"/>
      <c r="D17" s="60">
        <f t="shared" si="2"/>
        <v>2024</v>
      </c>
      <c r="E17" s="61"/>
      <c r="F17" s="62"/>
      <c r="G17" s="28"/>
      <c r="H17" s="82"/>
      <c r="I17" s="198"/>
      <c r="J17" s="198"/>
      <c r="K17" s="154">
        <f t="shared" si="0"/>
        <v>0</v>
      </c>
      <c r="L17" s="154">
        <f t="shared" si="1"/>
        <v>0</v>
      </c>
      <c r="M17" s="155">
        <f t="shared" si="3"/>
        <v>0</v>
      </c>
    </row>
    <row r="18" spans="1:13" ht="20" customHeight="1" x14ac:dyDescent="0.35">
      <c r="A18" s="57"/>
      <c r="B18" s="58"/>
      <c r="C18" s="59"/>
      <c r="D18" s="60">
        <f t="shared" si="2"/>
        <v>2024</v>
      </c>
      <c r="E18" s="61"/>
      <c r="F18" s="62"/>
      <c r="G18" s="28"/>
      <c r="H18" s="82"/>
      <c r="I18" s="198"/>
      <c r="J18" s="198"/>
      <c r="K18" s="154">
        <f t="shared" si="0"/>
        <v>0</v>
      </c>
      <c r="L18" s="154">
        <f t="shared" si="1"/>
        <v>0</v>
      </c>
      <c r="M18" s="155">
        <f t="shared" si="3"/>
        <v>0</v>
      </c>
    </row>
    <row r="19" spans="1:13" ht="20" customHeight="1" x14ac:dyDescent="0.35">
      <c r="A19" s="57"/>
      <c r="B19" s="58"/>
      <c r="C19" s="59"/>
      <c r="D19" s="60">
        <f t="shared" si="2"/>
        <v>2024</v>
      </c>
      <c r="E19" s="61"/>
      <c r="F19" s="62"/>
      <c r="G19" s="28"/>
      <c r="H19" s="82"/>
      <c r="I19" s="198"/>
      <c r="J19" s="198"/>
      <c r="K19" s="154">
        <f t="shared" si="0"/>
        <v>0</v>
      </c>
      <c r="L19" s="154">
        <f t="shared" si="1"/>
        <v>0</v>
      </c>
      <c r="M19" s="155">
        <f t="shared" si="3"/>
        <v>0</v>
      </c>
    </row>
    <row r="20" spans="1:13" ht="20" customHeight="1" x14ac:dyDescent="0.35">
      <c r="A20" s="57"/>
      <c r="B20" s="58"/>
      <c r="C20" s="59"/>
      <c r="D20" s="60">
        <f t="shared" si="2"/>
        <v>2024</v>
      </c>
      <c r="E20" s="61"/>
      <c r="F20" s="62"/>
      <c r="G20" s="28"/>
      <c r="H20" s="82"/>
      <c r="I20" s="198"/>
      <c r="J20" s="198"/>
      <c r="K20" s="154">
        <f t="shared" si="0"/>
        <v>0</v>
      </c>
      <c r="L20" s="154">
        <f t="shared" si="1"/>
        <v>0</v>
      </c>
      <c r="M20" s="155">
        <f t="shared" si="3"/>
        <v>0</v>
      </c>
    </row>
    <row r="21" spans="1:13" ht="20" customHeight="1" x14ac:dyDescent="0.35">
      <c r="A21" s="57"/>
      <c r="B21" s="58"/>
      <c r="C21" s="59"/>
      <c r="D21" s="60">
        <f t="shared" si="2"/>
        <v>2024</v>
      </c>
      <c r="E21" s="61"/>
      <c r="F21" s="62"/>
      <c r="G21" s="28"/>
      <c r="H21" s="82"/>
      <c r="I21" s="198"/>
      <c r="J21" s="198"/>
      <c r="K21" s="154">
        <f t="shared" si="0"/>
        <v>0</v>
      </c>
      <c r="L21" s="154">
        <f t="shared" si="1"/>
        <v>0</v>
      </c>
      <c r="M21" s="155">
        <f t="shared" si="3"/>
        <v>0</v>
      </c>
    </row>
    <row r="22" spans="1:13" ht="20" customHeight="1" thickBot="1" x14ac:dyDescent="0.4">
      <c r="A22" s="64"/>
      <c r="B22" s="6"/>
      <c r="C22" s="65"/>
      <c r="D22" s="1">
        <f t="shared" ref="D22" si="4">Anno_rendicontato</f>
        <v>2024</v>
      </c>
      <c r="E22" s="66"/>
      <c r="F22" s="66"/>
      <c r="G22" s="33"/>
      <c r="H22" s="83"/>
      <c r="I22" s="198"/>
      <c r="J22" s="198"/>
      <c r="K22" s="154">
        <f t="shared" si="0"/>
        <v>0</v>
      </c>
      <c r="L22" s="154">
        <f t="shared" si="1"/>
        <v>0</v>
      </c>
      <c r="M22" s="155">
        <f t="shared" si="3"/>
        <v>0</v>
      </c>
    </row>
    <row r="23" spans="1:13" ht="20" customHeight="1" thickBot="1" x14ac:dyDescent="0.4">
      <c r="C23" s="68"/>
      <c r="D23" s="68"/>
      <c r="E23" s="68"/>
      <c r="F23" s="68"/>
      <c r="G23" s="68"/>
      <c r="H23" s="199">
        <f>SUM(H5:H22)</f>
        <v>0</v>
      </c>
      <c r="I23" s="199">
        <f t="shared" ref="I23:M23" si="5">SUM(I5:I22)</f>
        <v>0</v>
      </c>
      <c r="J23" s="199">
        <f t="shared" si="5"/>
        <v>0</v>
      </c>
      <c r="K23" s="199">
        <f t="shared" si="5"/>
        <v>0</v>
      </c>
      <c r="L23" s="199">
        <f t="shared" si="5"/>
        <v>0</v>
      </c>
      <c r="M23" s="199">
        <f t="shared" si="5"/>
        <v>0</v>
      </c>
    </row>
    <row r="24" spans="1:13" ht="20" customHeight="1" x14ac:dyDescent="0.35">
      <c r="B24" s="375" t="s">
        <v>88</v>
      </c>
      <c r="C24" s="375"/>
      <c r="D24" s="375"/>
      <c r="E24" s="375"/>
      <c r="F24" s="375"/>
      <c r="G24" s="375"/>
      <c r="I24" s="56"/>
    </row>
    <row r="25" spans="1:13" ht="20" customHeight="1" x14ac:dyDescent="0.35">
      <c r="B25" s="376"/>
      <c r="C25" s="376"/>
      <c r="D25" s="376"/>
      <c r="E25" s="376"/>
      <c r="F25" s="376"/>
      <c r="G25" s="376"/>
      <c r="I25" s="56"/>
    </row>
    <row r="26" spans="1:13" ht="20" customHeight="1" x14ac:dyDescent="0.35">
      <c r="B26" s="375"/>
      <c r="C26" s="375"/>
      <c r="D26" s="375"/>
      <c r="E26" s="375"/>
      <c r="F26" s="375"/>
      <c r="G26" s="375"/>
    </row>
    <row r="27" spans="1:13" ht="20" customHeight="1" x14ac:dyDescent="0.35"/>
  </sheetData>
  <mergeCells count="4">
    <mergeCell ref="B24:G24"/>
    <mergeCell ref="B25:G25"/>
    <mergeCell ref="B26:G26"/>
    <mergeCell ref="A3:F3"/>
  </mergeCells>
  <pageMargins left="0.7" right="0.7" top="0.75" bottom="0.75" header="0.3" footer="0.3"/>
  <pageSetup paperSize="9" scale="9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W26"/>
  <sheetViews>
    <sheetView showGridLines="0" topLeftCell="H1" zoomScale="80" zoomScaleNormal="80" workbookViewId="0">
      <selection activeCell="I5" sqref="I5"/>
    </sheetView>
  </sheetViews>
  <sheetFormatPr defaultRowHeight="14.5" x14ac:dyDescent="0.35"/>
  <cols>
    <col min="1" max="1" width="14.6328125" customWidth="1"/>
    <col min="2" max="2" width="8.6328125" customWidth="1"/>
    <col min="3" max="3" width="11" customWidth="1"/>
    <col min="4" max="4" width="31" customWidth="1"/>
    <col min="5" max="5" width="11.453125" customWidth="1"/>
    <col min="6" max="6" width="24.453125" customWidth="1"/>
    <col min="7" max="7" width="45.453125" customWidth="1"/>
    <col min="8" max="8" width="21.453125" customWidth="1"/>
    <col min="9" max="10" width="14" customWidth="1"/>
    <col min="11" max="11" width="14.7265625" bestFit="1" customWidth="1"/>
    <col min="12" max="12" width="19.1796875" customWidth="1"/>
    <col min="13" max="13" width="16.6328125" bestFit="1" customWidth="1"/>
    <col min="14" max="14" width="16.90625" customWidth="1"/>
    <col min="15" max="15" width="15.7265625" customWidth="1"/>
    <col min="16" max="16" width="18.6328125" customWidth="1"/>
  </cols>
  <sheetData>
    <row r="1" spans="1:23" s="21" customFormat="1" ht="27.65" customHeight="1" x14ac:dyDescent="0.35"/>
    <row r="2" spans="1:23" s="21" customFormat="1" ht="27.65" customHeight="1" thickBot="1" x14ac:dyDescent="0.4"/>
    <row r="3" spans="1:23" s="12" customFormat="1" ht="30" customHeight="1" thickBot="1" x14ac:dyDescent="0.5">
      <c r="A3" s="338" t="str">
        <f>"SCHEDA COSTI MATERIALI  "&amp;Anno_rendicontato</f>
        <v>SCHEDA COSTI MATERIALI  2024</v>
      </c>
      <c r="B3" s="339"/>
      <c r="C3" s="339"/>
      <c r="D3" s="339"/>
      <c r="E3" s="339"/>
      <c r="F3" s="339"/>
      <c r="G3" s="339"/>
      <c r="H3" s="339"/>
      <c r="I3" s="377"/>
      <c r="J3" s="114" t="s">
        <v>25</v>
      </c>
      <c r="K3" s="206">
        <f>K23</f>
        <v>0</v>
      </c>
      <c r="L3" s="113">
        <f>COUNTIF(L5:L22,L23)</f>
        <v>0</v>
      </c>
      <c r="M3" s="16"/>
      <c r="N3" s="16"/>
      <c r="O3" s="113">
        <f>SUMIF($G$5:$G$22,"orientamento",$H$5:$H$22)</f>
        <v>0</v>
      </c>
      <c r="P3" s="113">
        <f>SUMIF($G$5:$G$22,"formazione",$H$5:$H$22)</f>
        <v>0</v>
      </c>
      <c r="Q3" s="115"/>
    </row>
    <row r="4" spans="1:23" s="17" customFormat="1" ht="52.25" customHeight="1" thickBot="1" x14ac:dyDescent="0.4">
      <c r="A4" s="84" t="s">
        <v>89</v>
      </c>
      <c r="B4" s="85" t="s">
        <v>70</v>
      </c>
      <c r="C4" s="85" t="s">
        <v>71</v>
      </c>
      <c r="D4" s="85" t="s">
        <v>90</v>
      </c>
      <c r="E4" s="85" t="s">
        <v>72</v>
      </c>
      <c r="F4" s="85" t="s">
        <v>91</v>
      </c>
      <c r="G4" s="85" t="s">
        <v>92</v>
      </c>
      <c r="H4" s="38" t="s">
        <v>75</v>
      </c>
      <c r="I4" s="85" t="s">
        <v>93</v>
      </c>
      <c r="J4" s="86" t="s">
        <v>77</v>
      </c>
      <c r="K4" s="39" t="s">
        <v>94</v>
      </c>
      <c r="L4" s="48" t="s">
        <v>165</v>
      </c>
      <c r="M4" s="48" t="s">
        <v>166</v>
      </c>
      <c r="N4" s="22" t="s">
        <v>154</v>
      </c>
      <c r="O4" s="22" t="s">
        <v>155</v>
      </c>
      <c r="P4" s="22" t="s">
        <v>156</v>
      </c>
      <c r="Q4" s="5"/>
    </row>
    <row r="5" spans="1:23" ht="20" customHeight="1" thickBot="1" x14ac:dyDescent="0.4">
      <c r="A5" s="75"/>
      <c r="B5" s="87"/>
      <c r="C5" s="77"/>
      <c r="D5" s="77"/>
      <c r="E5" s="78">
        <f t="shared" ref="E5:E21" si="0">Anno_rendicontato</f>
        <v>2024</v>
      </c>
      <c r="F5" s="79"/>
      <c r="G5" s="80"/>
      <c r="H5" s="81"/>
      <c r="I5" s="208"/>
      <c r="J5" s="88"/>
      <c r="K5" s="219">
        <f>I5+J5</f>
        <v>0</v>
      </c>
      <c r="L5" s="202"/>
      <c r="M5" s="202"/>
      <c r="N5" s="154">
        <f t="shared" ref="N5:N22" si="1">ROUND(L5*50%,2)</f>
        <v>0</v>
      </c>
      <c r="O5" s="154">
        <f t="shared" ref="O5:O22" si="2">ROUND(M5*25%,2)</f>
        <v>0</v>
      </c>
      <c r="P5" s="155">
        <f>N5+O5</f>
        <v>0</v>
      </c>
      <c r="Q5" s="23" t="s">
        <v>57</v>
      </c>
      <c r="W5" s="4" t="s">
        <v>79</v>
      </c>
    </row>
    <row r="6" spans="1:23" ht="20" customHeight="1" thickBot="1" x14ac:dyDescent="0.4">
      <c r="A6" s="57"/>
      <c r="B6" s="89"/>
      <c r="C6" s="59"/>
      <c r="D6" s="59"/>
      <c r="E6" s="60">
        <f t="shared" si="0"/>
        <v>2024</v>
      </c>
      <c r="F6" s="61"/>
      <c r="G6" s="62"/>
      <c r="H6" s="28"/>
      <c r="I6" s="203"/>
      <c r="J6" s="45"/>
      <c r="K6" s="219">
        <f t="shared" ref="K6:K22" si="3">I6+J6</f>
        <v>0</v>
      </c>
      <c r="L6" s="198"/>
      <c r="M6" s="198"/>
      <c r="N6" s="154">
        <f t="shared" si="1"/>
        <v>0</v>
      </c>
      <c r="O6" s="154">
        <f t="shared" si="2"/>
        <v>0</v>
      </c>
      <c r="P6" s="155">
        <f t="shared" ref="P6:P22" si="4">N6+O6</f>
        <v>0</v>
      </c>
      <c r="Q6" s="23" t="s">
        <v>58</v>
      </c>
      <c r="W6" s="4" t="s">
        <v>80</v>
      </c>
    </row>
    <row r="7" spans="1:23" ht="20" customHeight="1" thickBot="1" x14ac:dyDescent="0.4">
      <c r="A7" s="57"/>
      <c r="B7" s="89"/>
      <c r="C7" s="59"/>
      <c r="D7" s="59"/>
      <c r="E7" s="60">
        <f t="shared" si="0"/>
        <v>2024</v>
      </c>
      <c r="F7" s="61"/>
      <c r="G7" s="62"/>
      <c r="H7" s="28"/>
      <c r="I7" s="203"/>
      <c r="J7" s="45"/>
      <c r="K7" s="219">
        <f t="shared" si="3"/>
        <v>0</v>
      </c>
      <c r="L7" s="198"/>
      <c r="M7" s="198"/>
      <c r="N7" s="154">
        <f t="shared" si="1"/>
        <v>0</v>
      </c>
      <c r="O7" s="154">
        <f t="shared" si="2"/>
        <v>0</v>
      </c>
      <c r="P7" s="155">
        <f t="shared" si="4"/>
        <v>0</v>
      </c>
      <c r="Q7" s="23" t="s">
        <v>59</v>
      </c>
    </row>
    <row r="8" spans="1:23" ht="20" customHeight="1" thickBot="1" x14ac:dyDescent="0.4">
      <c r="A8" s="57"/>
      <c r="B8" s="91"/>
      <c r="C8" s="59"/>
      <c r="D8" s="59"/>
      <c r="E8" s="60">
        <f t="shared" si="0"/>
        <v>2024</v>
      </c>
      <c r="F8" s="61"/>
      <c r="G8" s="62"/>
      <c r="H8" s="28"/>
      <c r="I8" s="203"/>
      <c r="J8" s="45"/>
      <c r="K8" s="219">
        <f t="shared" si="3"/>
        <v>0</v>
      </c>
      <c r="L8" s="198"/>
      <c r="M8" s="198"/>
      <c r="N8" s="154">
        <f t="shared" si="1"/>
        <v>0</v>
      </c>
      <c r="O8" s="154">
        <f t="shared" si="2"/>
        <v>0</v>
      </c>
      <c r="P8" s="155">
        <f t="shared" si="4"/>
        <v>0</v>
      </c>
    </row>
    <row r="9" spans="1:23" ht="20" customHeight="1" thickBot="1" x14ac:dyDescent="0.4">
      <c r="A9" s="57"/>
      <c r="B9" s="89"/>
      <c r="C9" s="59"/>
      <c r="D9" s="59"/>
      <c r="E9" s="60">
        <f t="shared" si="0"/>
        <v>2024</v>
      </c>
      <c r="F9" s="61"/>
      <c r="G9" s="62"/>
      <c r="H9" s="28"/>
      <c r="I9" s="203"/>
      <c r="J9" s="45"/>
      <c r="K9" s="219">
        <f t="shared" si="3"/>
        <v>0</v>
      </c>
      <c r="L9" s="198"/>
      <c r="M9" s="198"/>
      <c r="N9" s="154">
        <f t="shared" si="1"/>
        <v>0</v>
      </c>
      <c r="O9" s="154">
        <f t="shared" si="2"/>
        <v>0</v>
      </c>
      <c r="P9" s="155">
        <f t="shared" si="4"/>
        <v>0</v>
      </c>
    </row>
    <row r="10" spans="1:23" ht="20" customHeight="1" thickBot="1" x14ac:dyDescent="0.4">
      <c r="A10" s="57"/>
      <c r="B10" s="89"/>
      <c r="C10" s="59"/>
      <c r="D10" s="59"/>
      <c r="E10" s="60">
        <f t="shared" si="0"/>
        <v>2024</v>
      </c>
      <c r="F10" s="61"/>
      <c r="G10" s="62"/>
      <c r="H10" s="28"/>
      <c r="I10" s="203"/>
      <c r="J10" s="45"/>
      <c r="K10" s="219">
        <f t="shared" si="3"/>
        <v>0</v>
      </c>
      <c r="L10" s="198"/>
      <c r="M10" s="198"/>
      <c r="N10" s="154">
        <f t="shared" si="1"/>
        <v>0</v>
      </c>
      <c r="O10" s="154">
        <f t="shared" si="2"/>
        <v>0</v>
      </c>
      <c r="P10" s="155">
        <f t="shared" si="4"/>
        <v>0</v>
      </c>
    </row>
    <row r="11" spans="1:23" ht="20" customHeight="1" thickBot="1" x14ac:dyDescent="0.4">
      <c r="A11" s="57"/>
      <c r="B11" s="89"/>
      <c r="C11" s="59"/>
      <c r="D11" s="59"/>
      <c r="E11" s="60">
        <f t="shared" si="0"/>
        <v>2024</v>
      </c>
      <c r="F11" s="61"/>
      <c r="G11" s="62"/>
      <c r="H11" s="28"/>
      <c r="I11" s="203"/>
      <c r="J11" s="45"/>
      <c r="K11" s="219">
        <f t="shared" si="3"/>
        <v>0</v>
      </c>
      <c r="L11" s="198"/>
      <c r="M11" s="198"/>
      <c r="N11" s="154">
        <f t="shared" si="1"/>
        <v>0</v>
      </c>
      <c r="O11" s="154">
        <f t="shared" si="2"/>
        <v>0</v>
      </c>
      <c r="P11" s="155">
        <f t="shared" si="4"/>
        <v>0</v>
      </c>
    </row>
    <row r="12" spans="1:23" ht="20" customHeight="1" thickBot="1" x14ac:dyDescent="0.4">
      <c r="A12" s="57"/>
      <c r="B12" s="89"/>
      <c r="C12" s="59"/>
      <c r="D12" s="59"/>
      <c r="E12" s="60">
        <f t="shared" si="0"/>
        <v>2024</v>
      </c>
      <c r="F12" s="61"/>
      <c r="G12" s="62"/>
      <c r="H12" s="28"/>
      <c r="I12" s="203"/>
      <c r="J12" s="45"/>
      <c r="K12" s="219">
        <f t="shared" si="3"/>
        <v>0</v>
      </c>
      <c r="L12" s="198"/>
      <c r="M12" s="198"/>
      <c r="N12" s="154">
        <f t="shared" si="1"/>
        <v>0</v>
      </c>
      <c r="O12" s="154">
        <f t="shared" si="2"/>
        <v>0</v>
      </c>
      <c r="P12" s="155">
        <f t="shared" si="4"/>
        <v>0</v>
      </c>
    </row>
    <row r="13" spans="1:23" ht="20" customHeight="1" thickBot="1" x14ac:dyDescent="0.4">
      <c r="A13" s="57"/>
      <c r="B13" s="89"/>
      <c r="C13" s="59"/>
      <c r="D13" s="59"/>
      <c r="E13" s="60">
        <f t="shared" si="0"/>
        <v>2024</v>
      </c>
      <c r="F13" s="61"/>
      <c r="G13" s="62"/>
      <c r="H13" s="28"/>
      <c r="I13" s="203"/>
      <c r="J13" s="45"/>
      <c r="K13" s="219">
        <f t="shared" si="3"/>
        <v>0</v>
      </c>
      <c r="L13" s="198"/>
      <c r="M13" s="198"/>
      <c r="N13" s="154">
        <f t="shared" si="1"/>
        <v>0</v>
      </c>
      <c r="O13" s="154">
        <f t="shared" si="2"/>
        <v>0</v>
      </c>
      <c r="P13" s="155">
        <f t="shared" si="4"/>
        <v>0</v>
      </c>
    </row>
    <row r="14" spans="1:23" ht="20" customHeight="1" thickBot="1" x14ac:dyDescent="0.4">
      <c r="A14" s="57"/>
      <c r="B14" s="89"/>
      <c r="C14" s="59"/>
      <c r="D14" s="59"/>
      <c r="E14" s="60">
        <f t="shared" si="0"/>
        <v>2024</v>
      </c>
      <c r="F14" s="61"/>
      <c r="G14" s="62"/>
      <c r="H14" s="28"/>
      <c r="I14" s="203"/>
      <c r="J14" s="45"/>
      <c r="K14" s="219">
        <f t="shared" si="3"/>
        <v>0</v>
      </c>
      <c r="L14" s="198"/>
      <c r="M14" s="198"/>
      <c r="N14" s="154">
        <f t="shared" si="1"/>
        <v>0</v>
      </c>
      <c r="O14" s="154">
        <f t="shared" si="2"/>
        <v>0</v>
      </c>
      <c r="P14" s="155">
        <f t="shared" si="4"/>
        <v>0</v>
      </c>
    </row>
    <row r="15" spans="1:23" ht="20" customHeight="1" thickBot="1" x14ac:dyDescent="0.4">
      <c r="A15" s="57"/>
      <c r="B15" s="89"/>
      <c r="C15" s="59"/>
      <c r="D15" s="59"/>
      <c r="E15" s="60">
        <f t="shared" si="0"/>
        <v>2024</v>
      </c>
      <c r="F15" s="61"/>
      <c r="G15" s="62"/>
      <c r="H15" s="28"/>
      <c r="I15" s="203"/>
      <c r="J15" s="45"/>
      <c r="K15" s="219">
        <f t="shared" si="3"/>
        <v>0</v>
      </c>
      <c r="L15" s="198"/>
      <c r="M15" s="198"/>
      <c r="N15" s="154">
        <f t="shared" si="1"/>
        <v>0</v>
      </c>
      <c r="O15" s="154">
        <f t="shared" si="2"/>
        <v>0</v>
      </c>
      <c r="P15" s="155">
        <f t="shared" si="4"/>
        <v>0</v>
      </c>
    </row>
    <row r="16" spans="1:23" ht="20" customHeight="1" thickBot="1" x14ac:dyDescent="0.4">
      <c r="A16" s="57"/>
      <c r="B16" s="89"/>
      <c r="C16" s="59"/>
      <c r="D16" s="59"/>
      <c r="E16" s="60">
        <f t="shared" si="0"/>
        <v>2024</v>
      </c>
      <c r="F16" s="61"/>
      <c r="G16" s="62"/>
      <c r="H16" s="28"/>
      <c r="I16" s="203"/>
      <c r="J16" s="45"/>
      <c r="K16" s="219">
        <f t="shared" si="3"/>
        <v>0</v>
      </c>
      <c r="L16" s="198"/>
      <c r="M16" s="198"/>
      <c r="N16" s="154">
        <f t="shared" si="1"/>
        <v>0</v>
      </c>
      <c r="O16" s="154">
        <f t="shared" si="2"/>
        <v>0</v>
      </c>
      <c r="P16" s="155">
        <f t="shared" si="4"/>
        <v>0</v>
      </c>
    </row>
    <row r="17" spans="1:16" ht="20" customHeight="1" thickBot="1" x14ac:dyDescent="0.4">
      <c r="A17" s="57"/>
      <c r="B17" s="89"/>
      <c r="C17" s="59"/>
      <c r="D17" s="59"/>
      <c r="E17" s="60">
        <f t="shared" si="0"/>
        <v>2024</v>
      </c>
      <c r="F17" s="61"/>
      <c r="G17" s="62"/>
      <c r="H17" s="28"/>
      <c r="I17" s="203"/>
      <c r="J17" s="45"/>
      <c r="K17" s="219">
        <f t="shared" si="3"/>
        <v>0</v>
      </c>
      <c r="L17" s="198"/>
      <c r="M17" s="198"/>
      <c r="N17" s="154">
        <f t="shared" si="1"/>
        <v>0</v>
      </c>
      <c r="O17" s="154">
        <f t="shared" si="2"/>
        <v>0</v>
      </c>
      <c r="P17" s="155">
        <f t="shared" si="4"/>
        <v>0</v>
      </c>
    </row>
    <row r="18" spans="1:16" ht="20" customHeight="1" thickBot="1" x14ac:dyDescent="0.4">
      <c r="A18" s="57"/>
      <c r="B18" s="89"/>
      <c r="C18" s="59"/>
      <c r="D18" s="59"/>
      <c r="E18" s="60">
        <f t="shared" si="0"/>
        <v>2024</v>
      </c>
      <c r="F18" s="61"/>
      <c r="G18" s="62"/>
      <c r="H18" s="28"/>
      <c r="I18" s="203"/>
      <c r="J18" s="45"/>
      <c r="K18" s="219">
        <f t="shared" si="3"/>
        <v>0</v>
      </c>
      <c r="L18" s="198"/>
      <c r="M18" s="198"/>
      <c r="N18" s="154">
        <f t="shared" si="1"/>
        <v>0</v>
      </c>
      <c r="O18" s="154">
        <f t="shared" si="2"/>
        <v>0</v>
      </c>
      <c r="P18" s="155">
        <f t="shared" si="4"/>
        <v>0</v>
      </c>
    </row>
    <row r="19" spans="1:16" ht="20" customHeight="1" thickBot="1" x14ac:dyDescent="0.4">
      <c r="A19" s="57"/>
      <c r="B19" s="89"/>
      <c r="C19" s="59"/>
      <c r="D19" s="59"/>
      <c r="E19" s="60">
        <f t="shared" si="0"/>
        <v>2024</v>
      </c>
      <c r="F19" s="61"/>
      <c r="G19" s="62"/>
      <c r="H19" s="28"/>
      <c r="I19" s="203"/>
      <c r="J19" s="45"/>
      <c r="K19" s="219">
        <f t="shared" si="3"/>
        <v>0</v>
      </c>
      <c r="L19" s="198"/>
      <c r="M19" s="198"/>
      <c r="N19" s="154">
        <f t="shared" si="1"/>
        <v>0</v>
      </c>
      <c r="O19" s="154">
        <f t="shared" si="2"/>
        <v>0</v>
      </c>
      <c r="P19" s="155">
        <f t="shared" si="4"/>
        <v>0</v>
      </c>
    </row>
    <row r="20" spans="1:16" ht="20" customHeight="1" thickBot="1" x14ac:dyDescent="0.4">
      <c r="A20" s="57"/>
      <c r="B20" s="89"/>
      <c r="C20" s="59"/>
      <c r="D20" s="59"/>
      <c r="E20" s="60">
        <f t="shared" si="0"/>
        <v>2024</v>
      </c>
      <c r="F20" s="61"/>
      <c r="G20" s="62"/>
      <c r="H20" s="28"/>
      <c r="I20" s="203"/>
      <c r="J20" s="45"/>
      <c r="K20" s="219">
        <f t="shared" si="3"/>
        <v>0</v>
      </c>
      <c r="L20" s="198"/>
      <c r="M20" s="198"/>
      <c r="N20" s="154">
        <f t="shared" si="1"/>
        <v>0</v>
      </c>
      <c r="O20" s="154">
        <f t="shared" si="2"/>
        <v>0</v>
      </c>
      <c r="P20" s="155">
        <f t="shared" si="4"/>
        <v>0</v>
      </c>
    </row>
    <row r="21" spans="1:16" ht="20" customHeight="1" thickBot="1" x14ac:dyDescent="0.4">
      <c r="A21" s="57"/>
      <c r="B21" s="89"/>
      <c r="C21" s="59"/>
      <c r="D21" s="59"/>
      <c r="E21" s="60">
        <f t="shared" si="0"/>
        <v>2024</v>
      </c>
      <c r="F21" s="61"/>
      <c r="G21" s="62"/>
      <c r="H21" s="28"/>
      <c r="I21" s="203"/>
      <c r="J21" s="45"/>
      <c r="K21" s="219">
        <f t="shared" si="3"/>
        <v>0</v>
      </c>
      <c r="L21" s="198"/>
      <c r="M21" s="198"/>
      <c r="N21" s="154">
        <f t="shared" si="1"/>
        <v>0</v>
      </c>
      <c r="O21" s="154">
        <f t="shared" si="2"/>
        <v>0</v>
      </c>
      <c r="P21" s="155">
        <f t="shared" si="4"/>
        <v>0</v>
      </c>
    </row>
    <row r="22" spans="1:16" ht="20" customHeight="1" thickBot="1" x14ac:dyDescent="0.4">
      <c r="A22" s="64"/>
      <c r="B22" s="14"/>
      <c r="C22" s="65"/>
      <c r="D22" s="65"/>
      <c r="E22" s="1">
        <f t="shared" ref="E22" si="5">Anno_rendicontato</f>
        <v>2024</v>
      </c>
      <c r="F22" s="66"/>
      <c r="G22" s="66"/>
      <c r="H22" s="33"/>
      <c r="I22" s="204"/>
      <c r="J22" s="67"/>
      <c r="K22" s="219">
        <f t="shared" si="3"/>
        <v>0</v>
      </c>
      <c r="L22" s="198"/>
      <c r="M22" s="198"/>
      <c r="N22" s="154">
        <f t="shared" si="1"/>
        <v>0</v>
      </c>
      <c r="O22" s="154">
        <f t="shared" si="2"/>
        <v>0</v>
      </c>
      <c r="P22" s="155">
        <f t="shared" si="4"/>
        <v>0</v>
      </c>
    </row>
    <row r="23" spans="1:16" ht="20" customHeight="1" thickBot="1" x14ac:dyDescent="0.4">
      <c r="C23" s="68"/>
      <c r="D23" s="68"/>
      <c r="E23" s="68"/>
      <c r="F23" s="68"/>
      <c r="G23" s="68"/>
      <c r="H23" s="68"/>
      <c r="I23" s="199">
        <f>SUM(I5:I22)</f>
        <v>0</v>
      </c>
      <c r="J23" s="69">
        <f>SUM(J5:J22)</f>
        <v>0</v>
      </c>
      <c r="K23" s="199">
        <f>SUM(K5:K22)</f>
        <v>0</v>
      </c>
      <c r="L23" s="199">
        <f t="shared" ref="L23:P23" si="6">SUM(L5:L22)</f>
        <v>0</v>
      </c>
      <c r="M23" s="199">
        <f t="shared" si="6"/>
        <v>0</v>
      </c>
      <c r="N23" s="199">
        <f t="shared" si="6"/>
        <v>0</v>
      </c>
      <c r="O23" s="199">
        <f t="shared" si="6"/>
        <v>0</v>
      </c>
      <c r="P23" s="199">
        <f t="shared" si="6"/>
        <v>0</v>
      </c>
    </row>
    <row r="24" spans="1:16" ht="20" customHeight="1" x14ac:dyDescent="0.35">
      <c r="B24" s="375" t="s">
        <v>95</v>
      </c>
      <c r="C24" s="375"/>
      <c r="D24" s="375"/>
      <c r="E24" s="375"/>
      <c r="F24" s="375"/>
      <c r="G24" s="375"/>
      <c r="H24" s="375"/>
      <c r="I24" s="375"/>
      <c r="J24" s="72"/>
      <c r="L24" s="70"/>
    </row>
    <row r="25" spans="1:16" ht="20" customHeight="1" x14ac:dyDescent="0.35">
      <c r="B25" s="376"/>
      <c r="C25" s="376"/>
      <c r="D25" s="376"/>
      <c r="E25" s="376"/>
      <c r="F25" s="376"/>
      <c r="G25" s="376"/>
      <c r="H25" s="376"/>
      <c r="I25" s="376"/>
      <c r="J25" s="73"/>
      <c r="L25" s="56" t="str">
        <f>IF(AND(I25&lt;&gt;"",K25&lt;&gt;""),"Inserire solo uno dei due valori","")</f>
        <v/>
      </c>
    </row>
    <row r="26" spans="1:16" x14ac:dyDescent="0.35">
      <c r="B26" s="375"/>
      <c r="C26" s="375"/>
      <c r="D26" s="375"/>
      <c r="E26" s="375"/>
      <c r="F26" s="375"/>
      <c r="G26" s="375"/>
      <c r="H26" s="375"/>
      <c r="I26" s="375"/>
      <c r="J26" s="72"/>
    </row>
  </sheetData>
  <mergeCells count="4">
    <mergeCell ref="B24:I24"/>
    <mergeCell ref="B25:I25"/>
    <mergeCell ref="B26:I26"/>
    <mergeCell ref="A3:I3"/>
  </mergeCells>
  <pageMargins left="0.7" right="0.7" top="0.75" bottom="0.75" header="0.3" footer="0.3"/>
  <pageSetup paperSize="9" scale="78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26"/>
  <sheetViews>
    <sheetView showGridLines="0" topLeftCell="G1" zoomScale="80" zoomScaleNormal="80" workbookViewId="0">
      <selection activeCell="L5" sqref="L5:M9"/>
    </sheetView>
  </sheetViews>
  <sheetFormatPr defaultRowHeight="14.5" x14ac:dyDescent="0.35"/>
  <cols>
    <col min="1" max="1" width="17.36328125" customWidth="1"/>
    <col min="2" max="3" width="7.90625" customWidth="1"/>
    <col min="4" max="4" width="9.90625" customWidth="1"/>
    <col min="5" max="5" width="24.453125" customWidth="1"/>
    <col min="6" max="6" width="45.453125" customWidth="1"/>
    <col min="7" max="7" width="15.54296875" customWidth="1"/>
    <col min="8" max="8" width="21.6328125" customWidth="1"/>
    <col min="9" max="9" width="19.453125" customWidth="1"/>
    <col min="10" max="10" width="16.54296875" customWidth="1"/>
    <col min="11" max="11" width="19.54296875" customWidth="1"/>
    <col min="12" max="12" width="17.7265625" customWidth="1"/>
    <col min="13" max="13" width="16.6328125" bestFit="1" customWidth="1"/>
    <col min="14" max="14" width="17.7265625" customWidth="1"/>
    <col min="15" max="15" width="18" customWidth="1"/>
    <col min="16" max="16" width="11.90625" bestFit="1" customWidth="1"/>
  </cols>
  <sheetData>
    <row r="1" spans="1:17" s="21" customFormat="1" ht="24.65" customHeight="1" x14ac:dyDescent="0.35"/>
    <row r="2" spans="1:17" ht="34.25" customHeight="1" thickBot="1" x14ac:dyDescent="0.4">
      <c r="L2" s="21"/>
      <c r="M2" s="21"/>
      <c r="N2" s="21"/>
      <c r="O2" s="21"/>
      <c r="P2" s="21"/>
    </row>
    <row r="3" spans="1:17" s="16" customFormat="1" ht="30" customHeight="1" thickBot="1" x14ac:dyDescent="0.5">
      <c r="A3" s="378" t="str">
        <f>"SCHEDA COSTI PER SERVIZI DI CONSULENZA  "&amp;Anno_rendicontato</f>
        <v>SCHEDA COSTI PER SERVIZI DI CONSULENZA  2024</v>
      </c>
      <c r="B3" s="379"/>
      <c r="C3" s="379"/>
      <c r="D3" s="379"/>
      <c r="E3" s="379"/>
      <c r="F3" s="379"/>
      <c r="G3" s="379"/>
      <c r="H3" s="379"/>
      <c r="I3" s="379"/>
      <c r="J3" s="108" t="s">
        <v>25</v>
      </c>
      <c r="K3" s="211">
        <f>K23</f>
        <v>0</v>
      </c>
      <c r="L3" s="115">
        <f>COUNTIF(L5:L22,L23)</f>
        <v>0</v>
      </c>
      <c r="M3" s="12"/>
      <c r="N3" s="115"/>
      <c r="O3" s="12"/>
      <c r="P3" s="12"/>
      <c r="Q3" s="113"/>
    </row>
    <row r="4" spans="1:17" s="17" customFormat="1" ht="41" customHeight="1" thickBot="1" x14ac:dyDescent="0.4">
      <c r="A4" s="84" t="s">
        <v>112</v>
      </c>
      <c r="B4" s="85" t="s">
        <v>70</v>
      </c>
      <c r="C4" s="85" t="s">
        <v>71</v>
      </c>
      <c r="D4" s="85" t="s">
        <v>72</v>
      </c>
      <c r="E4" s="85" t="s">
        <v>107</v>
      </c>
      <c r="F4" s="85" t="s">
        <v>113</v>
      </c>
      <c r="G4" s="85" t="s">
        <v>114</v>
      </c>
      <c r="H4" s="38" t="s">
        <v>75</v>
      </c>
      <c r="I4" s="47" t="s">
        <v>109</v>
      </c>
      <c r="J4" s="47" t="s">
        <v>77</v>
      </c>
      <c r="K4" s="39" t="s">
        <v>110</v>
      </c>
      <c r="L4" s="48" t="s">
        <v>165</v>
      </c>
      <c r="M4" s="48" t="s">
        <v>166</v>
      </c>
      <c r="N4" s="22" t="s">
        <v>154</v>
      </c>
      <c r="O4" s="22" t="s">
        <v>155</v>
      </c>
      <c r="P4" s="22" t="s">
        <v>156</v>
      </c>
      <c r="Q4" s="5"/>
    </row>
    <row r="5" spans="1:17" ht="20" customHeight="1" x14ac:dyDescent="0.35">
      <c r="A5" s="75"/>
      <c r="B5" s="87"/>
      <c r="C5" s="77"/>
      <c r="D5" s="78">
        <f>Anno_rendicontato</f>
        <v>2024</v>
      </c>
      <c r="E5" s="79"/>
      <c r="F5" s="80"/>
      <c r="G5" s="80"/>
      <c r="H5" s="81"/>
      <c r="I5" s="202"/>
      <c r="J5" s="202"/>
      <c r="K5" s="219">
        <f>I5+J5</f>
        <v>0</v>
      </c>
      <c r="L5" s="202"/>
      <c r="M5" s="202"/>
      <c r="N5" s="154">
        <f t="shared" ref="N5:N22" si="0">ROUND(L5*50%,2)</f>
        <v>0</v>
      </c>
      <c r="O5" s="154">
        <f t="shared" ref="O5:O22" si="1">ROUND(M5*25%,2)</f>
        <v>0</v>
      </c>
      <c r="P5" s="155">
        <f>N5+O5</f>
        <v>0</v>
      </c>
      <c r="Q5" s="23" t="s">
        <v>57</v>
      </c>
    </row>
    <row r="6" spans="1:17" ht="20" customHeight="1" x14ac:dyDescent="0.35">
      <c r="A6" s="57"/>
      <c r="B6" s="89"/>
      <c r="C6" s="59"/>
      <c r="D6" s="60">
        <f t="shared" ref="D6:D21" si="2">Anno_rendicontato</f>
        <v>2024</v>
      </c>
      <c r="E6" s="61"/>
      <c r="F6" s="62"/>
      <c r="G6" s="62"/>
      <c r="H6" s="28"/>
      <c r="I6" s="202"/>
      <c r="J6" s="202"/>
      <c r="K6" s="399">
        <f>I6+J6</f>
        <v>0</v>
      </c>
      <c r="L6" s="202"/>
      <c r="M6" s="202"/>
      <c r="N6" s="154">
        <f t="shared" si="0"/>
        <v>0</v>
      </c>
      <c r="O6" s="154">
        <f t="shared" si="1"/>
        <v>0</v>
      </c>
      <c r="P6" s="155">
        <f t="shared" ref="P6:P22" si="3">N6+O6</f>
        <v>0</v>
      </c>
      <c r="Q6" s="23" t="s">
        <v>58</v>
      </c>
    </row>
    <row r="7" spans="1:17" ht="20" customHeight="1" x14ac:dyDescent="0.35">
      <c r="A7" s="57"/>
      <c r="B7" s="89"/>
      <c r="C7" s="59"/>
      <c r="D7" s="60">
        <f t="shared" si="2"/>
        <v>2024</v>
      </c>
      <c r="E7" s="61"/>
      <c r="F7" s="62"/>
      <c r="G7" s="62"/>
      <c r="H7" s="28"/>
      <c r="I7" s="203"/>
      <c r="J7" s="203"/>
      <c r="K7" s="399">
        <f t="shared" ref="K7:K22" si="4">I7+J7</f>
        <v>0</v>
      </c>
      <c r="L7" s="202"/>
      <c r="M7" s="202"/>
      <c r="N7" s="154">
        <f t="shared" si="0"/>
        <v>0</v>
      </c>
      <c r="O7" s="154">
        <f t="shared" si="1"/>
        <v>0</v>
      </c>
      <c r="P7" s="155">
        <f t="shared" si="3"/>
        <v>0</v>
      </c>
      <c r="Q7" s="23" t="s">
        <v>59</v>
      </c>
    </row>
    <row r="8" spans="1:17" ht="20" customHeight="1" x14ac:dyDescent="0.35">
      <c r="A8" s="57"/>
      <c r="B8" s="91"/>
      <c r="C8" s="59"/>
      <c r="D8" s="60">
        <f t="shared" si="2"/>
        <v>2024</v>
      </c>
      <c r="E8" s="61"/>
      <c r="F8" s="62"/>
      <c r="G8" s="62"/>
      <c r="H8" s="28"/>
      <c r="I8" s="202"/>
      <c r="J8" s="203"/>
      <c r="K8" s="399">
        <f t="shared" si="4"/>
        <v>0</v>
      </c>
      <c r="L8" s="202"/>
      <c r="M8" s="202"/>
      <c r="N8" s="154">
        <f t="shared" si="0"/>
        <v>0</v>
      </c>
      <c r="O8" s="154">
        <f t="shared" si="1"/>
        <v>0</v>
      </c>
      <c r="P8" s="155">
        <f t="shared" si="3"/>
        <v>0</v>
      </c>
    </row>
    <row r="9" spans="1:17" ht="20" customHeight="1" x14ac:dyDescent="0.35">
      <c r="A9" s="57"/>
      <c r="B9" s="89"/>
      <c r="C9" s="59"/>
      <c r="D9" s="60">
        <f t="shared" si="2"/>
        <v>2024</v>
      </c>
      <c r="E9" s="61"/>
      <c r="F9" s="62"/>
      <c r="G9" s="62"/>
      <c r="H9" s="28"/>
      <c r="I9" s="203"/>
      <c r="J9" s="203"/>
      <c r="K9" s="399">
        <f t="shared" si="4"/>
        <v>0</v>
      </c>
      <c r="L9" s="202"/>
      <c r="M9" s="202"/>
      <c r="N9" s="154">
        <f t="shared" si="0"/>
        <v>0</v>
      </c>
      <c r="O9" s="154">
        <f t="shared" si="1"/>
        <v>0</v>
      </c>
      <c r="P9" s="155">
        <f t="shared" si="3"/>
        <v>0</v>
      </c>
    </row>
    <row r="10" spans="1:17" ht="20" customHeight="1" x14ac:dyDescent="0.35">
      <c r="A10" s="57"/>
      <c r="B10" s="89"/>
      <c r="C10" s="59"/>
      <c r="D10" s="60">
        <f t="shared" si="2"/>
        <v>2024</v>
      </c>
      <c r="E10" s="61"/>
      <c r="F10" s="62"/>
      <c r="G10" s="62"/>
      <c r="H10" s="28"/>
      <c r="I10" s="203"/>
      <c r="J10" s="203"/>
      <c r="K10" s="399">
        <f t="shared" si="4"/>
        <v>0</v>
      </c>
      <c r="L10" s="202"/>
      <c r="M10" s="202"/>
      <c r="N10" s="154">
        <f t="shared" si="0"/>
        <v>0</v>
      </c>
      <c r="O10" s="154">
        <f t="shared" si="1"/>
        <v>0</v>
      </c>
      <c r="P10" s="155">
        <f t="shared" si="3"/>
        <v>0</v>
      </c>
    </row>
    <row r="11" spans="1:17" ht="20" customHeight="1" x14ac:dyDescent="0.35">
      <c r="A11" s="57"/>
      <c r="B11" s="89"/>
      <c r="C11" s="59"/>
      <c r="D11" s="60">
        <f t="shared" si="2"/>
        <v>2024</v>
      </c>
      <c r="E11" s="61"/>
      <c r="F11" s="62"/>
      <c r="G11" s="62"/>
      <c r="H11" s="28"/>
      <c r="I11" s="203"/>
      <c r="J11" s="203"/>
      <c r="K11" s="399">
        <f t="shared" si="4"/>
        <v>0</v>
      </c>
      <c r="L11" s="202"/>
      <c r="M11" s="202"/>
      <c r="N11" s="154">
        <f t="shared" si="0"/>
        <v>0</v>
      </c>
      <c r="O11" s="154">
        <f t="shared" si="1"/>
        <v>0</v>
      </c>
      <c r="P11" s="155">
        <f t="shared" si="3"/>
        <v>0</v>
      </c>
    </row>
    <row r="12" spans="1:17" ht="20" customHeight="1" x14ac:dyDescent="0.35">
      <c r="A12" s="57"/>
      <c r="B12" s="89"/>
      <c r="C12" s="59"/>
      <c r="D12" s="60">
        <f t="shared" si="2"/>
        <v>2024</v>
      </c>
      <c r="E12" s="61"/>
      <c r="F12" s="62"/>
      <c r="G12" s="62"/>
      <c r="H12" s="28"/>
      <c r="I12" s="203"/>
      <c r="J12" s="203"/>
      <c r="K12" s="399">
        <f t="shared" si="4"/>
        <v>0</v>
      </c>
      <c r="L12" s="202"/>
      <c r="M12" s="202"/>
      <c r="N12" s="154">
        <f t="shared" si="0"/>
        <v>0</v>
      </c>
      <c r="O12" s="154">
        <f t="shared" si="1"/>
        <v>0</v>
      </c>
      <c r="P12" s="155">
        <f t="shared" si="3"/>
        <v>0</v>
      </c>
    </row>
    <row r="13" spans="1:17" ht="20" customHeight="1" x14ac:dyDescent="0.35">
      <c r="A13" s="57"/>
      <c r="B13" s="89"/>
      <c r="C13" s="59"/>
      <c r="D13" s="60">
        <f t="shared" si="2"/>
        <v>2024</v>
      </c>
      <c r="E13" s="61"/>
      <c r="F13" s="62"/>
      <c r="G13" s="62"/>
      <c r="H13" s="28"/>
      <c r="I13" s="203"/>
      <c r="J13" s="203"/>
      <c r="K13" s="399">
        <f t="shared" si="4"/>
        <v>0</v>
      </c>
      <c r="L13" s="202"/>
      <c r="M13" s="202"/>
      <c r="N13" s="154">
        <f t="shared" si="0"/>
        <v>0</v>
      </c>
      <c r="O13" s="154">
        <f t="shared" si="1"/>
        <v>0</v>
      </c>
      <c r="P13" s="155">
        <f t="shared" si="3"/>
        <v>0</v>
      </c>
    </row>
    <row r="14" spans="1:17" ht="20" customHeight="1" x14ac:dyDescent="0.35">
      <c r="A14" s="57"/>
      <c r="B14" s="89"/>
      <c r="C14" s="59"/>
      <c r="D14" s="60">
        <f t="shared" si="2"/>
        <v>2024</v>
      </c>
      <c r="E14" s="61"/>
      <c r="F14" s="62"/>
      <c r="G14" s="62"/>
      <c r="H14" s="28"/>
      <c r="I14" s="203"/>
      <c r="J14" s="203"/>
      <c r="K14" s="399">
        <f t="shared" si="4"/>
        <v>0</v>
      </c>
      <c r="L14" s="202"/>
      <c r="M14" s="202"/>
      <c r="N14" s="154">
        <f t="shared" si="0"/>
        <v>0</v>
      </c>
      <c r="O14" s="154">
        <f t="shared" si="1"/>
        <v>0</v>
      </c>
      <c r="P14" s="155">
        <f t="shared" si="3"/>
        <v>0</v>
      </c>
    </row>
    <row r="15" spans="1:17" ht="20" customHeight="1" x14ac:dyDescent="0.35">
      <c r="A15" s="57"/>
      <c r="B15" s="89"/>
      <c r="C15" s="59"/>
      <c r="D15" s="60">
        <f t="shared" si="2"/>
        <v>2024</v>
      </c>
      <c r="E15" s="61"/>
      <c r="F15" s="62"/>
      <c r="G15" s="62"/>
      <c r="H15" s="28"/>
      <c r="I15" s="203"/>
      <c r="J15" s="203"/>
      <c r="K15" s="399">
        <f t="shared" si="4"/>
        <v>0</v>
      </c>
      <c r="L15" s="202"/>
      <c r="M15" s="202"/>
      <c r="N15" s="154">
        <f t="shared" si="0"/>
        <v>0</v>
      </c>
      <c r="O15" s="154">
        <f t="shared" si="1"/>
        <v>0</v>
      </c>
      <c r="P15" s="155">
        <f t="shared" si="3"/>
        <v>0</v>
      </c>
    </row>
    <row r="16" spans="1:17" ht="20" customHeight="1" x14ac:dyDescent="0.35">
      <c r="A16" s="57"/>
      <c r="B16" s="89"/>
      <c r="C16" s="59"/>
      <c r="D16" s="60">
        <f t="shared" si="2"/>
        <v>2024</v>
      </c>
      <c r="E16" s="61"/>
      <c r="F16" s="62"/>
      <c r="G16" s="62"/>
      <c r="H16" s="28"/>
      <c r="I16" s="203"/>
      <c r="J16" s="203"/>
      <c r="K16" s="399">
        <f t="shared" si="4"/>
        <v>0</v>
      </c>
      <c r="L16" s="202"/>
      <c r="M16" s="202"/>
      <c r="N16" s="154">
        <f t="shared" si="0"/>
        <v>0</v>
      </c>
      <c r="O16" s="154">
        <f t="shared" si="1"/>
        <v>0</v>
      </c>
      <c r="P16" s="155">
        <f t="shared" si="3"/>
        <v>0</v>
      </c>
    </row>
    <row r="17" spans="1:16" ht="20" customHeight="1" x14ac:dyDescent="0.35">
      <c r="A17" s="57"/>
      <c r="B17" s="89"/>
      <c r="C17" s="59"/>
      <c r="D17" s="60">
        <f t="shared" si="2"/>
        <v>2024</v>
      </c>
      <c r="E17" s="61"/>
      <c r="F17" s="62"/>
      <c r="G17" s="62"/>
      <c r="H17" s="28"/>
      <c r="I17" s="203"/>
      <c r="J17" s="203"/>
      <c r="K17" s="399">
        <f t="shared" si="4"/>
        <v>0</v>
      </c>
      <c r="L17" s="202"/>
      <c r="M17" s="202"/>
      <c r="N17" s="154">
        <f t="shared" si="0"/>
        <v>0</v>
      </c>
      <c r="O17" s="154">
        <f t="shared" si="1"/>
        <v>0</v>
      </c>
      <c r="P17" s="155">
        <f t="shared" si="3"/>
        <v>0</v>
      </c>
    </row>
    <row r="18" spans="1:16" ht="20" customHeight="1" x14ac:dyDescent="0.35">
      <c r="A18" s="57"/>
      <c r="B18" s="89"/>
      <c r="C18" s="59"/>
      <c r="D18" s="60">
        <f t="shared" si="2"/>
        <v>2024</v>
      </c>
      <c r="E18" s="61"/>
      <c r="F18" s="62"/>
      <c r="G18" s="62"/>
      <c r="H18" s="28"/>
      <c r="I18" s="203"/>
      <c r="J18" s="203"/>
      <c r="K18" s="399">
        <f t="shared" si="4"/>
        <v>0</v>
      </c>
      <c r="L18" s="202"/>
      <c r="M18" s="202"/>
      <c r="N18" s="154">
        <f t="shared" si="0"/>
        <v>0</v>
      </c>
      <c r="O18" s="154">
        <f t="shared" si="1"/>
        <v>0</v>
      </c>
      <c r="P18" s="155">
        <f t="shared" si="3"/>
        <v>0</v>
      </c>
    </row>
    <row r="19" spans="1:16" ht="20" customHeight="1" x14ac:dyDescent="0.35">
      <c r="A19" s="57"/>
      <c r="B19" s="89"/>
      <c r="C19" s="59"/>
      <c r="D19" s="60">
        <f t="shared" si="2"/>
        <v>2024</v>
      </c>
      <c r="E19" s="61"/>
      <c r="F19" s="62"/>
      <c r="G19" s="62"/>
      <c r="H19" s="28"/>
      <c r="I19" s="203"/>
      <c r="J19" s="203"/>
      <c r="K19" s="399">
        <f t="shared" si="4"/>
        <v>0</v>
      </c>
      <c r="L19" s="202"/>
      <c r="M19" s="202"/>
      <c r="N19" s="154">
        <f t="shared" si="0"/>
        <v>0</v>
      </c>
      <c r="O19" s="154">
        <f t="shared" si="1"/>
        <v>0</v>
      </c>
      <c r="P19" s="155">
        <f t="shared" si="3"/>
        <v>0</v>
      </c>
    </row>
    <row r="20" spans="1:16" ht="20" customHeight="1" x14ac:dyDescent="0.35">
      <c r="A20" s="57"/>
      <c r="B20" s="89"/>
      <c r="C20" s="59"/>
      <c r="D20" s="60">
        <f t="shared" si="2"/>
        <v>2024</v>
      </c>
      <c r="E20" s="61"/>
      <c r="F20" s="62"/>
      <c r="G20" s="62"/>
      <c r="H20" s="28"/>
      <c r="I20" s="203"/>
      <c r="J20" s="203"/>
      <c r="K20" s="399">
        <f t="shared" si="4"/>
        <v>0</v>
      </c>
      <c r="L20" s="202"/>
      <c r="M20" s="202"/>
      <c r="N20" s="154">
        <f t="shared" si="0"/>
        <v>0</v>
      </c>
      <c r="O20" s="154">
        <f t="shared" si="1"/>
        <v>0</v>
      </c>
      <c r="P20" s="155">
        <f t="shared" si="3"/>
        <v>0</v>
      </c>
    </row>
    <row r="21" spans="1:16" ht="20" customHeight="1" x14ac:dyDescent="0.35">
      <c r="A21" s="57"/>
      <c r="B21" s="89"/>
      <c r="C21" s="59"/>
      <c r="D21" s="60">
        <f t="shared" si="2"/>
        <v>2024</v>
      </c>
      <c r="E21" s="61"/>
      <c r="F21" s="62"/>
      <c r="G21" s="62"/>
      <c r="H21" s="28"/>
      <c r="I21" s="203"/>
      <c r="J21" s="203"/>
      <c r="K21" s="399">
        <f t="shared" si="4"/>
        <v>0</v>
      </c>
      <c r="L21" s="202"/>
      <c r="M21" s="202"/>
      <c r="N21" s="154">
        <f t="shared" si="0"/>
        <v>0</v>
      </c>
      <c r="O21" s="154">
        <f t="shared" si="1"/>
        <v>0</v>
      </c>
      <c r="P21" s="155">
        <f t="shared" si="3"/>
        <v>0</v>
      </c>
    </row>
    <row r="22" spans="1:16" ht="20" customHeight="1" thickBot="1" x14ac:dyDescent="0.4">
      <c r="A22" s="64"/>
      <c r="B22" s="14"/>
      <c r="C22" s="65"/>
      <c r="D22" s="1">
        <f t="shared" ref="D22" si="5">Anno_rendicontato</f>
        <v>2024</v>
      </c>
      <c r="E22" s="66"/>
      <c r="F22" s="66"/>
      <c r="G22" s="66"/>
      <c r="H22" s="33"/>
      <c r="I22" s="204"/>
      <c r="J22" s="204"/>
      <c r="K22" s="399">
        <f t="shared" si="4"/>
        <v>0</v>
      </c>
      <c r="L22" s="202"/>
      <c r="M22" s="202"/>
      <c r="N22" s="154">
        <f t="shared" si="0"/>
        <v>0</v>
      </c>
      <c r="O22" s="154">
        <f t="shared" si="1"/>
        <v>0</v>
      </c>
      <c r="P22" s="155">
        <f t="shared" si="3"/>
        <v>0</v>
      </c>
    </row>
    <row r="23" spans="1:16" ht="20" customHeight="1" thickBot="1" x14ac:dyDescent="0.4">
      <c r="C23" s="68"/>
      <c r="D23" s="68"/>
      <c r="E23" s="68"/>
      <c r="F23" s="68"/>
      <c r="G23" s="68"/>
      <c r="H23" s="68"/>
      <c r="I23" s="199">
        <f>SUM(I5:I22)</f>
        <v>0</v>
      </c>
      <c r="J23" s="199">
        <f>SUM(J5:J22)</f>
        <v>0</v>
      </c>
      <c r="K23" s="210">
        <f>SUM(K5:K22)</f>
        <v>0</v>
      </c>
      <c r="L23" s="199">
        <f t="shared" ref="L23:P23" si="6">SUM(L5:L22)</f>
        <v>0</v>
      </c>
      <c r="M23" s="199">
        <f t="shared" si="6"/>
        <v>0</v>
      </c>
      <c r="N23" s="199">
        <f t="shared" si="6"/>
        <v>0</v>
      </c>
      <c r="O23" s="199">
        <f t="shared" si="6"/>
        <v>0</v>
      </c>
      <c r="P23" s="199">
        <f t="shared" si="6"/>
        <v>0</v>
      </c>
    </row>
    <row r="24" spans="1:16" ht="20" customHeight="1" x14ac:dyDescent="0.35">
      <c r="B24" s="375" t="s">
        <v>115</v>
      </c>
      <c r="C24" s="375"/>
      <c r="D24" s="375"/>
      <c r="E24" s="375"/>
      <c r="F24" s="375"/>
      <c r="G24" s="375"/>
      <c r="H24" s="375"/>
      <c r="I24" s="375"/>
      <c r="J24" s="72"/>
      <c r="L24" s="56"/>
    </row>
    <row r="25" spans="1:16" ht="20" customHeight="1" x14ac:dyDescent="0.35">
      <c r="B25" s="376"/>
      <c r="C25" s="376"/>
      <c r="D25" s="376"/>
      <c r="E25" s="376"/>
      <c r="F25" s="376"/>
      <c r="G25" s="376"/>
      <c r="H25" s="376"/>
      <c r="I25" s="376"/>
      <c r="J25" s="73"/>
      <c r="L25" s="56"/>
    </row>
    <row r="26" spans="1:16" x14ac:dyDescent="0.35">
      <c r="B26" s="375"/>
      <c r="C26" s="375"/>
      <c r="D26" s="375"/>
      <c r="E26" s="375"/>
      <c r="F26" s="375"/>
      <c r="G26" s="375"/>
      <c r="H26" s="375"/>
      <c r="I26" s="375"/>
      <c r="J26" s="72"/>
    </row>
  </sheetData>
  <mergeCells count="4">
    <mergeCell ref="B24:I24"/>
    <mergeCell ref="B25:I25"/>
    <mergeCell ref="B26:I26"/>
    <mergeCell ref="A3:I3"/>
  </mergeCells>
  <pageMargins left="0.7" right="0.7" top="0.75" bottom="0.75" header="0.3" footer="0.3"/>
  <pageSetup paperSize="9" scale="86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26"/>
  <sheetViews>
    <sheetView showGridLines="0" topLeftCell="F1" zoomScale="80" zoomScaleNormal="80" workbookViewId="0">
      <selection activeCell="K5" sqref="K5:L8"/>
    </sheetView>
  </sheetViews>
  <sheetFormatPr defaultRowHeight="14.5" x14ac:dyDescent="0.35"/>
  <cols>
    <col min="1" max="1" width="15.6328125" customWidth="1"/>
    <col min="2" max="3" width="7.90625" customWidth="1"/>
    <col min="4" max="4" width="11" customWidth="1"/>
    <col min="5" max="5" width="24.453125" customWidth="1"/>
    <col min="6" max="6" width="45.453125" customWidth="1"/>
    <col min="7" max="7" width="32.08984375" customWidth="1"/>
    <col min="8" max="9" width="14" style="94" customWidth="1"/>
    <col min="10" max="10" width="17.6328125" customWidth="1"/>
    <col min="11" max="11" width="17.7265625" customWidth="1"/>
    <col min="12" max="12" width="16.6328125" bestFit="1" customWidth="1"/>
    <col min="13" max="13" width="17.7265625" customWidth="1"/>
    <col min="14" max="14" width="18" customWidth="1"/>
    <col min="15" max="15" width="11.90625" bestFit="1" customWidth="1"/>
  </cols>
  <sheetData>
    <row r="1" spans="1:17" s="21" customFormat="1" ht="33.65" customHeight="1" x14ac:dyDescent="0.35"/>
    <row r="2" spans="1:17" ht="33.65" customHeight="1" thickBot="1" x14ac:dyDescent="0.4">
      <c r="H2"/>
      <c r="I2"/>
      <c r="K2" s="21"/>
      <c r="L2" s="21"/>
      <c r="M2" s="21"/>
      <c r="N2" s="21"/>
      <c r="O2" s="21"/>
    </row>
    <row r="3" spans="1:17" s="16" customFormat="1" ht="30" customHeight="1" thickBot="1" x14ac:dyDescent="0.5">
      <c r="A3" s="338" t="str">
        <f>"SCHEDA ALTRI COSTI  "&amp;Anno_rendicontato</f>
        <v>SCHEDA ALTRI COSTI  2024</v>
      </c>
      <c r="B3" s="339"/>
      <c r="C3" s="339"/>
      <c r="D3" s="339"/>
      <c r="E3" s="339"/>
      <c r="F3" s="339"/>
      <c r="G3" s="339"/>
      <c r="H3" s="377"/>
      <c r="I3" s="116" t="s">
        <v>25</v>
      </c>
      <c r="J3" s="217">
        <f>J23</f>
        <v>0</v>
      </c>
      <c r="K3" s="115">
        <f>COUNTIF(K5:K22,K23)</f>
        <v>0</v>
      </c>
      <c r="L3" s="12"/>
      <c r="M3" s="115"/>
      <c r="N3" s="12"/>
      <c r="O3" s="12"/>
      <c r="P3" s="113">
        <f>SUMIF($G$5:$G$22,"gestione progetti di innovazione",$H$5:$H$22)</f>
        <v>0</v>
      </c>
      <c r="Q3" s="113"/>
    </row>
    <row r="4" spans="1:17" s="17" customFormat="1" ht="38" customHeight="1" thickBot="1" x14ac:dyDescent="0.4">
      <c r="A4" s="46" t="s">
        <v>106</v>
      </c>
      <c r="B4" s="93" t="s">
        <v>70</v>
      </c>
      <c r="C4" s="47" t="s">
        <v>71</v>
      </c>
      <c r="D4" s="47" t="s">
        <v>72</v>
      </c>
      <c r="E4" s="47" t="s">
        <v>73</v>
      </c>
      <c r="F4" s="47" t="s">
        <v>116</v>
      </c>
      <c r="G4" s="22" t="s">
        <v>75</v>
      </c>
      <c r="H4" s="47" t="s">
        <v>109</v>
      </c>
      <c r="I4" s="48" t="s">
        <v>77</v>
      </c>
      <c r="J4" s="25" t="s">
        <v>110</v>
      </c>
      <c r="K4" s="48" t="s">
        <v>165</v>
      </c>
      <c r="L4" s="48" t="s">
        <v>166</v>
      </c>
      <c r="M4" s="22" t="s">
        <v>154</v>
      </c>
      <c r="N4" s="22" t="s">
        <v>155</v>
      </c>
      <c r="O4" s="22" t="s">
        <v>156</v>
      </c>
      <c r="P4" s="5">
        <f>SUMIF($G$5:$G$22,"gestione progetti di innovazione",$J$5:$J$22)</f>
        <v>0</v>
      </c>
      <c r="Q4" s="5"/>
    </row>
    <row r="5" spans="1:17" ht="20" customHeight="1" x14ac:dyDescent="0.35">
      <c r="A5" s="49"/>
      <c r="B5" s="50"/>
      <c r="C5" s="51"/>
      <c r="D5" s="52">
        <f t="shared" ref="D5:D21" si="0">Anno_rendicontato</f>
        <v>2024</v>
      </c>
      <c r="E5" s="53"/>
      <c r="F5" s="54"/>
      <c r="G5" s="55"/>
      <c r="H5" s="203"/>
      <c r="I5" s="203"/>
      <c r="J5" s="399">
        <f t="shared" ref="J5" si="1">H5+I5</f>
        <v>0</v>
      </c>
      <c r="K5" s="202"/>
      <c r="L5" s="202"/>
      <c r="M5" s="154">
        <f t="shared" ref="M5:M22" si="2">ROUND(K5*50%,2)</f>
        <v>0</v>
      </c>
      <c r="N5" s="154">
        <f t="shared" ref="N5:N22" si="3">ROUND(L5*25%,2)</f>
        <v>0</v>
      </c>
      <c r="O5" s="155">
        <f>M5+N5</f>
        <v>0</v>
      </c>
      <c r="P5" s="4">
        <f t="shared" ref="P5" si="4">SUM(P3:P4)</f>
        <v>0</v>
      </c>
      <c r="Q5" s="23" t="s">
        <v>57</v>
      </c>
    </row>
    <row r="6" spans="1:17" ht="20" customHeight="1" x14ac:dyDescent="0.35">
      <c r="A6" s="57"/>
      <c r="B6" s="58"/>
      <c r="C6" s="59"/>
      <c r="D6" s="60">
        <f t="shared" si="0"/>
        <v>2024</v>
      </c>
      <c r="E6" s="61"/>
      <c r="F6" s="62"/>
      <c r="G6" s="28"/>
      <c r="H6" s="203"/>
      <c r="I6" s="203"/>
      <c r="J6" s="399">
        <f t="shared" ref="J6" si="5">H6+I6</f>
        <v>0</v>
      </c>
      <c r="K6" s="202"/>
      <c r="L6" s="202"/>
      <c r="M6" s="154">
        <f t="shared" si="2"/>
        <v>0</v>
      </c>
      <c r="N6" s="154">
        <f t="shared" si="3"/>
        <v>0</v>
      </c>
      <c r="O6" s="155">
        <f t="shared" ref="O6:O22" si="6">M6+N6</f>
        <v>0</v>
      </c>
      <c r="P6" s="4"/>
      <c r="Q6" s="23" t="s">
        <v>58</v>
      </c>
    </row>
    <row r="7" spans="1:17" ht="20" customHeight="1" x14ac:dyDescent="0.35">
      <c r="A7" s="57"/>
      <c r="B7" s="58"/>
      <c r="C7" s="59"/>
      <c r="D7" s="60">
        <f t="shared" si="0"/>
        <v>2024</v>
      </c>
      <c r="E7" s="61"/>
      <c r="F7" s="62"/>
      <c r="G7" s="28"/>
      <c r="H7" s="203"/>
      <c r="I7" s="203"/>
      <c r="J7" s="399">
        <f t="shared" ref="J7:J22" si="7">H7+I7</f>
        <v>0</v>
      </c>
      <c r="K7" s="202"/>
      <c r="L7" s="202"/>
      <c r="M7" s="154">
        <f t="shared" si="2"/>
        <v>0</v>
      </c>
      <c r="N7" s="154">
        <f t="shared" si="3"/>
        <v>0</v>
      </c>
      <c r="O7" s="155">
        <f t="shared" si="6"/>
        <v>0</v>
      </c>
      <c r="P7" s="4"/>
      <c r="Q7" s="23" t="s">
        <v>59</v>
      </c>
    </row>
    <row r="8" spans="1:17" ht="20" customHeight="1" x14ac:dyDescent="0.35">
      <c r="A8" s="57"/>
      <c r="B8" s="63"/>
      <c r="C8" s="59"/>
      <c r="D8" s="60">
        <f t="shared" si="0"/>
        <v>2024</v>
      </c>
      <c r="E8" s="61"/>
      <c r="F8" s="62"/>
      <c r="G8" s="28"/>
      <c r="H8" s="203"/>
      <c r="I8" s="203"/>
      <c r="J8" s="399">
        <f t="shared" si="7"/>
        <v>0</v>
      </c>
      <c r="K8" s="202"/>
      <c r="L8" s="202"/>
      <c r="M8" s="154">
        <f t="shared" si="2"/>
        <v>0</v>
      </c>
      <c r="N8" s="154">
        <f t="shared" si="3"/>
        <v>0</v>
      </c>
      <c r="O8" s="155">
        <f t="shared" si="6"/>
        <v>0</v>
      </c>
    </row>
    <row r="9" spans="1:17" ht="20" customHeight="1" x14ac:dyDescent="0.35">
      <c r="A9" s="57"/>
      <c r="B9" s="58"/>
      <c r="C9" s="59"/>
      <c r="D9" s="60">
        <f t="shared" si="0"/>
        <v>2024</v>
      </c>
      <c r="E9" s="61"/>
      <c r="F9" s="62"/>
      <c r="G9" s="28"/>
      <c r="H9" s="203"/>
      <c r="I9" s="203"/>
      <c r="J9" s="399">
        <f t="shared" si="7"/>
        <v>0</v>
      </c>
      <c r="K9" s="202"/>
      <c r="L9" s="202"/>
      <c r="M9" s="154">
        <f t="shared" si="2"/>
        <v>0</v>
      </c>
      <c r="N9" s="154">
        <f t="shared" si="3"/>
        <v>0</v>
      </c>
      <c r="O9" s="155">
        <f t="shared" si="6"/>
        <v>0</v>
      </c>
    </row>
    <row r="10" spans="1:17" ht="20" customHeight="1" x14ac:dyDescent="0.35">
      <c r="A10" s="57"/>
      <c r="B10" s="58"/>
      <c r="C10" s="59"/>
      <c r="D10" s="60">
        <f t="shared" si="0"/>
        <v>2024</v>
      </c>
      <c r="E10" s="61"/>
      <c r="F10" s="62"/>
      <c r="G10" s="28"/>
      <c r="H10" s="203"/>
      <c r="I10" s="203"/>
      <c r="J10" s="399">
        <f t="shared" si="7"/>
        <v>0</v>
      </c>
      <c r="K10" s="202"/>
      <c r="L10" s="202"/>
      <c r="M10" s="154">
        <f t="shared" si="2"/>
        <v>0</v>
      </c>
      <c r="N10" s="154">
        <f t="shared" si="3"/>
        <v>0</v>
      </c>
      <c r="O10" s="155">
        <f t="shared" si="6"/>
        <v>0</v>
      </c>
    </row>
    <row r="11" spans="1:17" ht="20" customHeight="1" x14ac:dyDescent="0.35">
      <c r="A11" s="57"/>
      <c r="B11" s="58"/>
      <c r="C11" s="59"/>
      <c r="D11" s="60">
        <f t="shared" si="0"/>
        <v>2024</v>
      </c>
      <c r="E11" s="61"/>
      <c r="F11" s="62"/>
      <c r="G11" s="28"/>
      <c r="H11" s="203"/>
      <c r="I11" s="203"/>
      <c r="J11" s="399">
        <f t="shared" si="7"/>
        <v>0</v>
      </c>
      <c r="K11" s="202"/>
      <c r="L11" s="202"/>
      <c r="M11" s="154">
        <f t="shared" si="2"/>
        <v>0</v>
      </c>
      <c r="N11" s="154">
        <f t="shared" si="3"/>
        <v>0</v>
      </c>
      <c r="O11" s="155">
        <f t="shared" si="6"/>
        <v>0</v>
      </c>
    </row>
    <row r="12" spans="1:17" ht="20" customHeight="1" x14ac:dyDescent="0.35">
      <c r="A12" s="57"/>
      <c r="B12" s="58"/>
      <c r="C12" s="59"/>
      <c r="D12" s="60">
        <f t="shared" si="0"/>
        <v>2024</v>
      </c>
      <c r="E12" s="61"/>
      <c r="F12" s="62"/>
      <c r="G12" s="28"/>
      <c r="H12" s="203"/>
      <c r="I12" s="203"/>
      <c r="J12" s="399">
        <f t="shared" si="7"/>
        <v>0</v>
      </c>
      <c r="K12" s="202"/>
      <c r="L12" s="202"/>
      <c r="M12" s="154">
        <f t="shared" si="2"/>
        <v>0</v>
      </c>
      <c r="N12" s="154">
        <f t="shared" si="3"/>
        <v>0</v>
      </c>
      <c r="O12" s="155">
        <f t="shared" si="6"/>
        <v>0</v>
      </c>
    </row>
    <row r="13" spans="1:17" ht="20" customHeight="1" x14ac:dyDescent="0.35">
      <c r="A13" s="57"/>
      <c r="B13" s="58"/>
      <c r="C13" s="59"/>
      <c r="D13" s="60">
        <f t="shared" si="0"/>
        <v>2024</v>
      </c>
      <c r="E13" s="61"/>
      <c r="F13" s="62"/>
      <c r="G13" s="28"/>
      <c r="H13" s="203"/>
      <c r="I13" s="203"/>
      <c r="J13" s="399">
        <f t="shared" si="7"/>
        <v>0</v>
      </c>
      <c r="K13" s="202"/>
      <c r="L13" s="202"/>
      <c r="M13" s="154">
        <f t="shared" si="2"/>
        <v>0</v>
      </c>
      <c r="N13" s="154">
        <f t="shared" si="3"/>
        <v>0</v>
      </c>
      <c r="O13" s="155">
        <f t="shared" si="6"/>
        <v>0</v>
      </c>
    </row>
    <row r="14" spans="1:17" ht="20" customHeight="1" x14ac:dyDescent="0.35">
      <c r="A14" s="57"/>
      <c r="B14" s="58"/>
      <c r="C14" s="59"/>
      <c r="D14" s="60">
        <f t="shared" si="0"/>
        <v>2024</v>
      </c>
      <c r="E14" s="61"/>
      <c r="F14" s="62"/>
      <c r="G14" s="28"/>
      <c r="H14" s="203"/>
      <c r="I14" s="203"/>
      <c r="J14" s="399">
        <f t="shared" si="7"/>
        <v>0</v>
      </c>
      <c r="K14" s="202"/>
      <c r="L14" s="202"/>
      <c r="M14" s="154">
        <f t="shared" si="2"/>
        <v>0</v>
      </c>
      <c r="N14" s="154">
        <f t="shared" si="3"/>
        <v>0</v>
      </c>
      <c r="O14" s="155">
        <f t="shared" si="6"/>
        <v>0</v>
      </c>
    </row>
    <row r="15" spans="1:17" ht="20" customHeight="1" x14ac:dyDescent="0.35">
      <c r="A15" s="57"/>
      <c r="B15" s="58"/>
      <c r="C15" s="59"/>
      <c r="D15" s="60">
        <f t="shared" si="0"/>
        <v>2024</v>
      </c>
      <c r="E15" s="61"/>
      <c r="F15" s="62"/>
      <c r="G15" s="28"/>
      <c r="H15" s="203"/>
      <c r="I15" s="203"/>
      <c r="J15" s="399">
        <f t="shared" si="7"/>
        <v>0</v>
      </c>
      <c r="K15" s="202"/>
      <c r="L15" s="202"/>
      <c r="M15" s="154">
        <f t="shared" si="2"/>
        <v>0</v>
      </c>
      <c r="N15" s="154">
        <f t="shared" si="3"/>
        <v>0</v>
      </c>
      <c r="O15" s="155">
        <f t="shared" si="6"/>
        <v>0</v>
      </c>
    </row>
    <row r="16" spans="1:17" ht="20" customHeight="1" x14ac:dyDescent="0.35">
      <c r="A16" s="57"/>
      <c r="B16" s="58"/>
      <c r="C16" s="59"/>
      <c r="D16" s="60">
        <f t="shared" si="0"/>
        <v>2024</v>
      </c>
      <c r="E16" s="61"/>
      <c r="F16" s="62"/>
      <c r="G16" s="28"/>
      <c r="H16" s="203"/>
      <c r="I16" s="203"/>
      <c r="J16" s="399">
        <f t="shared" si="7"/>
        <v>0</v>
      </c>
      <c r="K16" s="202"/>
      <c r="L16" s="202"/>
      <c r="M16" s="154">
        <f t="shared" si="2"/>
        <v>0</v>
      </c>
      <c r="N16" s="154">
        <f t="shared" si="3"/>
        <v>0</v>
      </c>
      <c r="O16" s="155">
        <f t="shared" si="6"/>
        <v>0</v>
      </c>
    </row>
    <row r="17" spans="1:15" ht="20" customHeight="1" x14ac:dyDescent="0.35">
      <c r="A17" s="57"/>
      <c r="B17" s="58"/>
      <c r="C17" s="59"/>
      <c r="D17" s="60">
        <f t="shared" si="0"/>
        <v>2024</v>
      </c>
      <c r="E17" s="61"/>
      <c r="F17" s="62"/>
      <c r="G17" s="28"/>
      <c r="H17" s="203"/>
      <c r="I17" s="203"/>
      <c r="J17" s="399">
        <f t="shared" si="7"/>
        <v>0</v>
      </c>
      <c r="K17" s="202"/>
      <c r="L17" s="202"/>
      <c r="M17" s="154">
        <f t="shared" si="2"/>
        <v>0</v>
      </c>
      <c r="N17" s="154">
        <f t="shared" si="3"/>
        <v>0</v>
      </c>
      <c r="O17" s="155">
        <f t="shared" si="6"/>
        <v>0</v>
      </c>
    </row>
    <row r="18" spans="1:15" ht="20" customHeight="1" x14ac:dyDescent="0.35">
      <c r="A18" s="57"/>
      <c r="B18" s="58"/>
      <c r="C18" s="59"/>
      <c r="D18" s="60">
        <f t="shared" si="0"/>
        <v>2024</v>
      </c>
      <c r="E18" s="61"/>
      <c r="F18" s="62"/>
      <c r="G18" s="28"/>
      <c r="H18" s="203"/>
      <c r="I18" s="203"/>
      <c r="J18" s="399">
        <f t="shared" si="7"/>
        <v>0</v>
      </c>
      <c r="K18" s="202"/>
      <c r="L18" s="202"/>
      <c r="M18" s="154">
        <f t="shared" si="2"/>
        <v>0</v>
      </c>
      <c r="N18" s="154">
        <f t="shared" si="3"/>
        <v>0</v>
      </c>
      <c r="O18" s="155">
        <f t="shared" si="6"/>
        <v>0</v>
      </c>
    </row>
    <row r="19" spans="1:15" ht="20" customHeight="1" x14ac:dyDescent="0.35">
      <c r="A19" s="57"/>
      <c r="B19" s="58"/>
      <c r="C19" s="59"/>
      <c r="D19" s="60">
        <f t="shared" si="0"/>
        <v>2024</v>
      </c>
      <c r="E19" s="61"/>
      <c r="F19" s="62"/>
      <c r="G19" s="28"/>
      <c r="H19" s="203"/>
      <c r="I19" s="203"/>
      <c r="J19" s="399">
        <f t="shared" si="7"/>
        <v>0</v>
      </c>
      <c r="K19" s="202"/>
      <c r="L19" s="202"/>
      <c r="M19" s="154">
        <f t="shared" si="2"/>
        <v>0</v>
      </c>
      <c r="N19" s="154">
        <f t="shared" si="3"/>
        <v>0</v>
      </c>
      <c r="O19" s="155">
        <f t="shared" si="6"/>
        <v>0</v>
      </c>
    </row>
    <row r="20" spans="1:15" ht="20" customHeight="1" x14ac:dyDescent="0.35">
      <c r="A20" s="57"/>
      <c r="B20" s="58"/>
      <c r="C20" s="59"/>
      <c r="D20" s="60">
        <f t="shared" si="0"/>
        <v>2024</v>
      </c>
      <c r="E20" s="61"/>
      <c r="F20" s="62"/>
      <c r="G20" s="28"/>
      <c r="H20" s="203"/>
      <c r="I20" s="203"/>
      <c r="J20" s="399">
        <f t="shared" si="7"/>
        <v>0</v>
      </c>
      <c r="K20" s="202"/>
      <c r="L20" s="202"/>
      <c r="M20" s="154">
        <f t="shared" si="2"/>
        <v>0</v>
      </c>
      <c r="N20" s="154">
        <f t="shared" si="3"/>
        <v>0</v>
      </c>
      <c r="O20" s="155">
        <f t="shared" si="6"/>
        <v>0</v>
      </c>
    </row>
    <row r="21" spans="1:15" ht="20" customHeight="1" x14ac:dyDescent="0.35">
      <c r="A21" s="57"/>
      <c r="B21" s="58"/>
      <c r="C21" s="59"/>
      <c r="D21" s="60">
        <f t="shared" si="0"/>
        <v>2024</v>
      </c>
      <c r="E21" s="61"/>
      <c r="F21" s="62"/>
      <c r="G21" s="28"/>
      <c r="H21" s="203"/>
      <c r="I21" s="203"/>
      <c r="J21" s="399">
        <f t="shared" si="7"/>
        <v>0</v>
      </c>
      <c r="K21" s="202"/>
      <c r="L21" s="202"/>
      <c r="M21" s="154">
        <f t="shared" si="2"/>
        <v>0</v>
      </c>
      <c r="N21" s="154">
        <f t="shared" si="3"/>
        <v>0</v>
      </c>
      <c r="O21" s="155">
        <f t="shared" si="6"/>
        <v>0</v>
      </c>
    </row>
    <row r="22" spans="1:15" ht="20" customHeight="1" thickBot="1" x14ac:dyDescent="0.4">
      <c r="A22" s="64"/>
      <c r="B22" s="6"/>
      <c r="C22" s="65"/>
      <c r="D22" s="1">
        <f t="shared" ref="D22" si="8">Anno_rendicontato</f>
        <v>2024</v>
      </c>
      <c r="E22" s="66"/>
      <c r="F22" s="66"/>
      <c r="G22" s="33"/>
      <c r="H22" s="203"/>
      <c r="I22" s="203"/>
      <c r="J22" s="399">
        <f t="shared" si="7"/>
        <v>0</v>
      </c>
      <c r="K22" s="202"/>
      <c r="L22" s="202"/>
      <c r="M22" s="154">
        <f t="shared" si="2"/>
        <v>0</v>
      </c>
      <c r="N22" s="154">
        <f t="shared" si="3"/>
        <v>0</v>
      </c>
      <c r="O22" s="155">
        <f t="shared" si="6"/>
        <v>0</v>
      </c>
    </row>
    <row r="23" spans="1:15" ht="20" customHeight="1" thickBot="1" x14ac:dyDescent="0.4">
      <c r="C23" s="68"/>
      <c r="D23" s="68"/>
      <c r="E23" s="68"/>
      <c r="F23" s="68"/>
      <c r="G23" s="68"/>
      <c r="H23" s="216">
        <f>SUM(H5:H22)</f>
        <v>0</v>
      </c>
      <c r="I23" s="216">
        <f>SUM(I5:I22)</f>
        <v>0</v>
      </c>
      <c r="J23" s="199">
        <f>SUM(J5:J22)</f>
        <v>0</v>
      </c>
      <c r="K23" s="199">
        <f t="shared" ref="K23:O23" si="9">SUM(K5:K22)</f>
        <v>0</v>
      </c>
      <c r="L23" s="199">
        <f t="shared" si="9"/>
        <v>0</v>
      </c>
      <c r="M23" s="199">
        <f t="shared" si="9"/>
        <v>0</v>
      </c>
      <c r="N23" s="199">
        <f t="shared" si="9"/>
        <v>0</v>
      </c>
      <c r="O23" s="199">
        <f t="shared" si="9"/>
        <v>0</v>
      </c>
    </row>
    <row r="24" spans="1:15" ht="20" customHeight="1" x14ac:dyDescent="0.35">
      <c r="B24" s="375" t="s">
        <v>117</v>
      </c>
      <c r="C24" s="375"/>
      <c r="D24" s="375"/>
      <c r="E24" s="375"/>
      <c r="F24" s="375"/>
      <c r="G24" s="375"/>
      <c r="H24" s="375"/>
      <c r="I24" s="72"/>
      <c r="K24" s="56"/>
    </row>
    <row r="25" spans="1:15" ht="20" customHeight="1" x14ac:dyDescent="0.35">
      <c r="B25" s="376"/>
      <c r="C25" s="376"/>
      <c r="D25" s="376"/>
      <c r="E25" s="376"/>
      <c r="F25" s="376"/>
      <c r="G25" s="376"/>
      <c r="H25" s="376"/>
      <c r="I25" s="73"/>
      <c r="K25" s="56"/>
    </row>
    <row r="26" spans="1:15" x14ac:dyDescent="0.35">
      <c r="B26" s="375"/>
      <c r="C26" s="375"/>
      <c r="D26" s="375"/>
      <c r="E26" s="375"/>
      <c r="F26" s="375"/>
      <c r="G26" s="375"/>
      <c r="H26" s="375"/>
      <c r="I26" s="72"/>
    </row>
  </sheetData>
  <mergeCells count="4">
    <mergeCell ref="B24:H24"/>
    <mergeCell ref="B25:H25"/>
    <mergeCell ref="B26:H26"/>
    <mergeCell ref="A3:H3"/>
  </mergeCells>
  <pageMargins left="0.7" right="0.7" top="0.75" bottom="0.75" header="0.3" footer="0.3"/>
  <pageSetup paperSize="9" scale="92"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B5067-7E69-4827-9C39-9AEBB80C6B77}">
  <sheetPr>
    <pageSetUpPr fitToPage="1"/>
  </sheetPr>
  <dimension ref="A1:V26"/>
  <sheetViews>
    <sheetView showGridLines="0" topLeftCell="G1" zoomScale="80" zoomScaleNormal="80" workbookViewId="0">
      <selection activeCell="K5" sqref="K5:L5"/>
    </sheetView>
  </sheetViews>
  <sheetFormatPr defaultRowHeight="14.5" x14ac:dyDescent="0.35"/>
  <cols>
    <col min="1" max="1" width="16.453125" customWidth="1"/>
    <col min="2" max="2" width="11.90625" customWidth="1"/>
    <col min="3" max="3" width="11.54296875" customWidth="1"/>
    <col min="4" max="4" width="11.453125" customWidth="1"/>
    <col min="5" max="5" width="24.453125" customWidth="1"/>
    <col min="6" max="6" width="45.453125" customWidth="1"/>
    <col min="7" max="7" width="21.453125" customWidth="1"/>
    <col min="8" max="9" width="14" customWidth="1"/>
    <col min="10" max="10" width="14.7265625" bestFit="1" customWidth="1"/>
    <col min="11" max="11" width="19.1796875" customWidth="1"/>
    <col min="12" max="12" width="14.90625" bestFit="1" customWidth="1"/>
    <col min="13" max="13" width="16.90625" customWidth="1"/>
    <col min="14" max="14" width="15.7265625" customWidth="1"/>
    <col min="15" max="15" width="18.6328125" customWidth="1"/>
  </cols>
  <sheetData>
    <row r="1" spans="1:22" s="21" customFormat="1" ht="27.65" customHeight="1" x14ac:dyDescent="0.35"/>
    <row r="2" spans="1:22" s="21" customFormat="1" ht="27.65" customHeight="1" thickBot="1" x14ac:dyDescent="0.4"/>
    <row r="3" spans="1:22" s="16" customFormat="1" ht="30" customHeight="1" thickBot="1" x14ac:dyDescent="0.4">
      <c r="A3" s="338" t="str">
        <f>"SCHEDA COSTI IMMOBILI (LOCAZIONE) "&amp;Anno_rendicontato</f>
        <v>SCHEDA COSTI IMMOBILI (LOCAZIONE) 2024</v>
      </c>
      <c r="B3" s="339"/>
      <c r="C3" s="339"/>
      <c r="D3" s="339"/>
      <c r="E3" s="339"/>
      <c r="F3" s="339"/>
      <c r="G3" s="339"/>
      <c r="H3" s="377"/>
      <c r="I3" s="110" t="s">
        <v>25</v>
      </c>
      <c r="J3" s="206">
        <f>J23</f>
        <v>0</v>
      </c>
      <c r="K3" s="113">
        <f>COUNTIF(K5:K22,K23)</f>
        <v>0</v>
      </c>
      <c r="N3" s="113">
        <f>SUMIF($G$5:$G$22,"orientamento",$H$5:$H$22)</f>
        <v>0</v>
      </c>
      <c r="O3" s="113">
        <f>SUMIF($G$5:$G$22,"formazione",$H$5:$H$22)</f>
        <v>0</v>
      </c>
      <c r="P3" s="113"/>
    </row>
    <row r="4" spans="1:22" s="18" customFormat="1" ht="39.65" customHeight="1" thickBot="1" x14ac:dyDescent="0.4">
      <c r="A4" s="84" t="s">
        <v>96</v>
      </c>
      <c r="B4" s="85" t="s">
        <v>97</v>
      </c>
      <c r="C4" s="85" t="s">
        <v>98</v>
      </c>
      <c r="D4" s="85" t="s">
        <v>72</v>
      </c>
      <c r="E4" s="85" t="s">
        <v>99</v>
      </c>
      <c r="F4" s="85" t="s">
        <v>100</v>
      </c>
      <c r="G4" s="38" t="s">
        <v>75</v>
      </c>
      <c r="H4" s="133" t="s">
        <v>101</v>
      </c>
      <c r="I4" s="134" t="s">
        <v>77</v>
      </c>
      <c r="J4" s="135" t="s">
        <v>94</v>
      </c>
      <c r="K4" s="48" t="s">
        <v>165</v>
      </c>
      <c r="L4" s="48" t="s">
        <v>166</v>
      </c>
      <c r="M4" s="22" t="s">
        <v>154</v>
      </c>
      <c r="N4" s="22" t="s">
        <v>155</v>
      </c>
      <c r="O4" s="22" t="s">
        <v>156</v>
      </c>
      <c r="P4" s="15"/>
    </row>
    <row r="5" spans="1:22" ht="20" customHeight="1" thickBot="1" x14ac:dyDescent="0.4">
      <c r="A5" s="75"/>
      <c r="B5" s="87"/>
      <c r="C5" s="77"/>
      <c r="D5" s="78">
        <f>Anno_rendicontato</f>
        <v>2024</v>
      </c>
      <c r="E5" s="79"/>
      <c r="F5" s="80"/>
      <c r="G5" s="81"/>
      <c r="H5" s="208"/>
      <c r="I5" s="208"/>
      <c r="J5" s="400">
        <f>H5+I5</f>
        <v>0</v>
      </c>
      <c r="K5" s="202"/>
      <c r="L5" s="202"/>
      <c r="M5" s="154">
        <f t="shared" ref="M5:M22" si="0">ROUND(K5*50%,2)</f>
        <v>0</v>
      </c>
      <c r="N5" s="154">
        <f t="shared" ref="N5:N22" si="1">ROUND(L5*25%,2)</f>
        <v>0</v>
      </c>
      <c r="O5" s="155">
        <f>M5+N5</f>
        <v>0</v>
      </c>
      <c r="P5" s="23" t="s">
        <v>57</v>
      </c>
      <c r="V5" s="4" t="s">
        <v>79</v>
      </c>
    </row>
    <row r="6" spans="1:22" ht="20" customHeight="1" thickBot="1" x14ac:dyDescent="0.4">
      <c r="A6" s="57"/>
      <c r="B6" s="89"/>
      <c r="C6" s="59"/>
      <c r="D6" s="60">
        <f t="shared" ref="D6:D21" si="2">Anno_rendicontato</f>
        <v>2024</v>
      </c>
      <c r="E6" s="61"/>
      <c r="F6" s="62"/>
      <c r="G6" s="28"/>
      <c r="H6" s="203"/>
      <c r="I6" s="203"/>
      <c r="J6" s="400">
        <f t="shared" ref="J6:J22" si="3">H6+I6</f>
        <v>0</v>
      </c>
      <c r="K6" s="198"/>
      <c r="L6" s="198"/>
      <c r="M6" s="154">
        <f t="shared" si="0"/>
        <v>0</v>
      </c>
      <c r="N6" s="154">
        <f t="shared" si="1"/>
        <v>0</v>
      </c>
      <c r="O6" s="155">
        <f t="shared" ref="O6:O22" si="4">M6+N6</f>
        <v>0</v>
      </c>
      <c r="P6" s="23" t="s">
        <v>58</v>
      </c>
      <c r="V6" s="4" t="s">
        <v>80</v>
      </c>
    </row>
    <row r="7" spans="1:22" ht="20" customHeight="1" thickBot="1" x14ac:dyDescent="0.4">
      <c r="A7" s="57"/>
      <c r="B7" s="89"/>
      <c r="C7" s="59"/>
      <c r="D7" s="60">
        <f t="shared" si="2"/>
        <v>2024</v>
      </c>
      <c r="E7" s="61"/>
      <c r="F7" s="62"/>
      <c r="G7" s="28"/>
      <c r="H7" s="203"/>
      <c r="I7" s="203"/>
      <c r="J7" s="400">
        <f t="shared" si="3"/>
        <v>0</v>
      </c>
      <c r="K7" s="198"/>
      <c r="L7" s="198"/>
      <c r="M7" s="154">
        <f t="shared" si="0"/>
        <v>0</v>
      </c>
      <c r="N7" s="154">
        <f t="shared" si="1"/>
        <v>0</v>
      </c>
      <c r="O7" s="155">
        <f t="shared" si="4"/>
        <v>0</v>
      </c>
      <c r="P7" s="23" t="s">
        <v>59</v>
      </c>
    </row>
    <row r="8" spans="1:22" ht="20" customHeight="1" thickBot="1" x14ac:dyDescent="0.4">
      <c r="A8" s="57"/>
      <c r="B8" s="91"/>
      <c r="C8" s="59"/>
      <c r="D8" s="60">
        <f t="shared" si="2"/>
        <v>2024</v>
      </c>
      <c r="E8" s="61"/>
      <c r="F8" s="62"/>
      <c r="G8" s="28"/>
      <c r="H8" s="203"/>
      <c r="I8" s="203"/>
      <c r="J8" s="400">
        <f t="shared" si="3"/>
        <v>0</v>
      </c>
      <c r="K8" s="198"/>
      <c r="L8" s="198"/>
      <c r="M8" s="154">
        <f t="shared" si="0"/>
        <v>0</v>
      </c>
      <c r="N8" s="154">
        <f t="shared" si="1"/>
        <v>0</v>
      </c>
      <c r="O8" s="155">
        <f t="shared" si="4"/>
        <v>0</v>
      </c>
    </row>
    <row r="9" spans="1:22" ht="20" customHeight="1" thickBot="1" x14ac:dyDescent="0.4">
      <c r="A9" s="57"/>
      <c r="B9" s="89"/>
      <c r="C9" s="59"/>
      <c r="D9" s="60">
        <f t="shared" si="2"/>
        <v>2024</v>
      </c>
      <c r="E9" s="61"/>
      <c r="F9" s="62"/>
      <c r="G9" s="28"/>
      <c r="H9" s="203"/>
      <c r="I9" s="203"/>
      <c r="J9" s="400">
        <f t="shared" si="3"/>
        <v>0</v>
      </c>
      <c r="K9" s="198"/>
      <c r="L9" s="198"/>
      <c r="M9" s="154">
        <f t="shared" si="0"/>
        <v>0</v>
      </c>
      <c r="N9" s="154">
        <f t="shared" si="1"/>
        <v>0</v>
      </c>
      <c r="O9" s="155">
        <f t="shared" si="4"/>
        <v>0</v>
      </c>
    </row>
    <row r="10" spans="1:22" ht="20" customHeight="1" thickBot="1" x14ac:dyDescent="0.4">
      <c r="A10" s="57"/>
      <c r="B10" s="89"/>
      <c r="C10" s="59"/>
      <c r="D10" s="60">
        <f t="shared" si="2"/>
        <v>2024</v>
      </c>
      <c r="E10" s="61"/>
      <c r="F10" s="62"/>
      <c r="G10" s="28"/>
      <c r="H10" s="203"/>
      <c r="I10" s="203"/>
      <c r="J10" s="400">
        <f t="shared" si="3"/>
        <v>0</v>
      </c>
      <c r="K10" s="198"/>
      <c r="L10" s="198"/>
      <c r="M10" s="154">
        <f t="shared" si="0"/>
        <v>0</v>
      </c>
      <c r="N10" s="154">
        <f t="shared" si="1"/>
        <v>0</v>
      </c>
      <c r="O10" s="155">
        <f t="shared" si="4"/>
        <v>0</v>
      </c>
    </row>
    <row r="11" spans="1:22" ht="20" customHeight="1" thickBot="1" x14ac:dyDescent="0.4">
      <c r="A11" s="57"/>
      <c r="B11" s="89"/>
      <c r="C11" s="59"/>
      <c r="D11" s="60">
        <f t="shared" si="2"/>
        <v>2024</v>
      </c>
      <c r="E11" s="61"/>
      <c r="F11" s="62"/>
      <c r="G11" s="28"/>
      <c r="H11" s="203"/>
      <c r="I11" s="203"/>
      <c r="J11" s="400">
        <f t="shared" si="3"/>
        <v>0</v>
      </c>
      <c r="K11" s="198"/>
      <c r="L11" s="198"/>
      <c r="M11" s="154">
        <f t="shared" si="0"/>
        <v>0</v>
      </c>
      <c r="N11" s="154">
        <f t="shared" si="1"/>
        <v>0</v>
      </c>
      <c r="O11" s="155">
        <f t="shared" si="4"/>
        <v>0</v>
      </c>
    </row>
    <row r="12" spans="1:22" ht="20" customHeight="1" thickBot="1" x14ac:dyDescent="0.4">
      <c r="A12" s="57"/>
      <c r="B12" s="89"/>
      <c r="C12" s="59"/>
      <c r="D12" s="60">
        <f t="shared" si="2"/>
        <v>2024</v>
      </c>
      <c r="E12" s="61"/>
      <c r="F12" s="62"/>
      <c r="G12" s="28"/>
      <c r="H12" s="203"/>
      <c r="I12" s="203"/>
      <c r="J12" s="400">
        <f t="shared" si="3"/>
        <v>0</v>
      </c>
      <c r="K12" s="198"/>
      <c r="L12" s="198"/>
      <c r="M12" s="154">
        <f t="shared" si="0"/>
        <v>0</v>
      </c>
      <c r="N12" s="154">
        <f t="shared" si="1"/>
        <v>0</v>
      </c>
      <c r="O12" s="155">
        <f t="shared" si="4"/>
        <v>0</v>
      </c>
    </row>
    <row r="13" spans="1:22" ht="20" customHeight="1" thickBot="1" x14ac:dyDescent="0.4">
      <c r="A13" s="57"/>
      <c r="B13" s="89"/>
      <c r="C13" s="59"/>
      <c r="D13" s="60">
        <f t="shared" si="2"/>
        <v>2024</v>
      </c>
      <c r="E13" s="61"/>
      <c r="F13" s="62"/>
      <c r="G13" s="28"/>
      <c r="H13" s="203"/>
      <c r="I13" s="203"/>
      <c r="J13" s="400">
        <f t="shared" si="3"/>
        <v>0</v>
      </c>
      <c r="K13" s="198"/>
      <c r="L13" s="198"/>
      <c r="M13" s="154">
        <f t="shared" si="0"/>
        <v>0</v>
      </c>
      <c r="N13" s="154">
        <f t="shared" si="1"/>
        <v>0</v>
      </c>
      <c r="O13" s="155">
        <f t="shared" si="4"/>
        <v>0</v>
      </c>
    </row>
    <row r="14" spans="1:22" ht="20" customHeight="1" thickBot="1" x14ac:dyDescent="0.4">
      <c r="A14" s="57"/>
      <c r="B14" s="89"/>
      <c r="C14" s="59"/>
      <c r="D14" s="60">
        <f t="shared" si="2"/>
        <v>2024</v>
      </c>
      <c r="E14" s="61"/>
      <c r="F14" s="62"/>
      <c r="G14" s="28"/>
      <c r="H14" s="203"/>
      <c r="I14" s="203"/>
      <c r="J14" s="400">
        <f t="shared" si="3"/>
        <v>0</v>
      </c>
      <c r="K14" s="198"/>
      <c r="L14" s="198"/>
      <c r="M14" s="154">
        <f t="shared" si="0"/>
        <v>0</v>
      </c>
      <c r="N14" s="154">
        <f t="shared" si="1"/>
        <v>0</v>
      </c>
      <c r="O14" s="155">
        <f t="shared" si="4"/>
        <v>0</v>
      </c>
    </row>
    <row r="15" spans="1:22" ht="20" customHeight="1" thickBot="1" x14ac:dyDescent="0.4">
      <c r="A15" s="57"/>
      <c r="B15" s="89"/>
      <c r="C15" s="59"/>
      <c r="D15" s="60">
        <f t="shared" si="2"/>
        <v>2024</v>
      </c>
      <c r="E15" s="61"/>
      <c r="F15" s="62"/>
      <c r="G15" s="28"/>
      <c r="H15" s="203"/>
      <c r="I15" s="203"/>
      <c r="J15" s="400">
        <f t="shared" si="3"/>
        <v>0</v>
      </c>
      <c r="K15" s="198"/>
      <c r="L15" s="198"/>
      <c r="M15" s="154">
        <f t="shared" si="0"/>
        <v>0</v>
      </c>
      <c r="N15" s="154">
        <f t="shared" si="1"/>
        <v>0</v>
      </c>
      <c r="O15" s="155">
        <f t="shared" si="4"/>
        <v>0</v>
      </c>
    </row>
    <row r="16" spans="1:22" ht="20" customHeight="1" thickBot="1" x14ac:dyDescent="0.4">
      <c r="A16" s="57"/>
      <c r="B16" s="89"/>
      <c r="C16" s="59"/>
      <c r="D16" s="60">
        <f t="shared" si="2"/>
        <v>2024</v>
      </c>
      <c r="E16" s="61"/>
      <c r="F16" s="62"/>
      <c r="G16" s="28"/>
      <c r="H16" s="203"/>
      <c r="I16" s="203"/>
      <c r="J16" s="400">
        <f t="shared" si="3"/>
        <v>0</v>
      </c>
      <c r="K16" s="198"/>
      <c r="L16" s="198"/>
      <c r="M16" s="154">
        <f t="shared" si="0"/>
        <v>0</v>
      </c>
      <c r="N16" s="154">
        <f t="shared" si="1"/>
        <v>0</v>
      </c>
      <c r="O16" s="155">
        <f t="shared" si="4"/>
        <v>0</v>
      </c>
    </row>
    <row r="17" spans="1:15" ht="20" customHeight="1" thickBot="1" x14ac:dyDescent="0.4">
      <c r="A17" s="57"/>
      <c r="B17" s="89"/>
      <c r="C17" s="59"/>
      <c r="D17" s="60">
        <f t="shared" si="2"/>
        <v>2024</v>
      </c>
      <c r="E17" s="61"/>
      <c r="F17" s="62"/>
      <c r="G17" s="28"/>
      <c r="H17" s="203"/>
      <c r="I17" s="203"/>
      <c r="J17" s="400">
        <f t="shared" si="3"/>
        <v>0</v>
      </c>
      <c r="K17" s="198"/>
      <c r="L17" s="198"/>
      <c r="M17" s="154">
        <f t="shared" si="0"/>
        <v>0</v>
      </c>
      <c r="N17" s="154">
        <f t="shared" si="1"/>
        <v>0</v>
      </c>
      <c r="O17" s="155">
        <f t="shared" si="4"/>
        <v>0</v>
      </c>
    </row>
    <row r="18" spans="1:15" ht="20" customHeight="1" thickBot="1" x14ac:dyDescent="0.4">
      <c r="A18" s="57"/>
      <c r="B18" s="89"/>
      <c r="C18" s="59"/>
      <c r="D18" s="60">
        <f t="shared" si="2"/>
        <v>2024</v>
      </c>
      <c r="E18" s="61"/>
      <c r="F18" s="62"/>
      <c r="G18" s="28"/>
      <c r="H18" s="203"/>
      <c r="I18" s="203"/>
      <c r="J18" s="400">
        <f t="shared" si="3"/>
        <v>0</v>
      </c>
      <c r="K18" s="198"/>
      <c r="L18" s="198"/>
      <c r="M18" s="154">
        <f t="shared" si="0"/>
        <v>0</v>
      </c>
      <c r="N18" s="154">
        <f t="shared" si="1"/>
        <v>0</v>
      </c>
      <c r="O18" s="155">
        <f t="shared" si="4"/>
        <v>0</v>
      </c>
    </row>
    <row r="19" spans="1:15" ht="20" customHeight="1" thickBot="1" x14ac:dyDescent="0.4">
      <c r="A19" s="57"/>
      <c r="B19" s="89"/>
      <c r="C19" s="59"/>
      <c r="D19" s="60">
        <f t="shared" si="2"/>
        <v>2024</v>
      </c>
      <c r="E19" s="61"/>
      <c r="F19" s="62"/>
      <c r="G19" s="28"/>
      <c r="H19" s="203"/>
      <c r="I19" s="203"/>
      <c r="J19" s="400">
        <f t="shared" si="3"/>
        <v>0</v>
      </c>
      <c r="K19" s="198"/>
      <c r="L19" s="198"/>
      <c r="M19" s="154">
        <f t="shared" si="0"/>
        <v>0</v>
      </c>
      <c r="N19" s="154">
        <f t="shared" si="1"/>
        <v>0</v>
      </c>
      <c r="O19" s="155">
        <f t="shared" si="4"/>
        <v>0</v>
      </c>
    </row>
    <row r="20" spans="1:15" ht="20" customHeight="1" thickBot="1" x14ac:dyDescent="0.4">
      <c r="A20" s="57"/>
      <c r="B20" s="89"/>
      <c r="C20" s="59"/>
      <c r="D20" s="60">
        <f t="shared" si="2"/>
        <v>2024</v>
      </c>
      <c r="E20" s="61"/>
      <c r="F20" s="62"/>
      <c r="G20" s="28"/>
      <c r="H20" s="203"/>
      <c r="I20" s="203"/>
      <c r="J20" s="400">
        <f t="shared" si="3"/>
        <v>0</v>
      </c>
      <c r="K20" s="198"/>
      <c r="L20" s="198"/>
      <c r="M20" s="154">
        <f t="shared" si="0"/>
        <v>0</v>
      </c>
      <c r="N20" s="154">
        <f t="shared" si="1"/>
        <v>0</v>
      </c>
      <c r="O20" s="155">
        <f t="shared" si="4"/>
        <v>0</v>
      </c>
    </row>
    <row r="21" spans="1:15" ht="20" customHeight="1" thickBot="1" x14ac:dyDescent="0.4">
      <c r="A21" s="57"/>
      <c r="B21" s="89"/>
      <c r="C21" s="59"/>
      <c r="D21" s="60">
        <f t="shared" si="2"/>
        <v>2024</v>
      </c>
      <c r="E21" s="61"/>
      <c r="F21" s="62"/>
      <c r="G21" s="28"/>
      <c r="H21" s="203"/>
      <c r="I21" s="203"/>
      <c r="J21" s="400">
        <f t="shared" si="3"/>
        <v>0</v>
      </c>
      <c r="K21" s="198"/>
      <c r="L21" s="198"/>
      <c r="M21" s="154">
        <f t="shared" si="0"/>
        <v>0</v>
      </c>
      <c r="N21" s="154">
        <f t="shared" si="1"/>
        <v>0</v>
      </c>
      <c r="O21" s="155">
        <f t="shared" si="4"/>
        <v>0</v>
      </c>
    </row>
    <row r="22" spans="1:15" ht="20" customHeight="1" thickBot="1" x14ac:dyDescent="0.4">
      <c r="A22" s="64"/>
      <c r="B22" s="14"/>
      <c r="C22" s="65"/>
      <c r="D22" s="1">
        <f t="shared" ref="D22" si="5">Anno_rendicontato</f>
        <v>2024</v>
      </c>
      <c r="E22" s="66"/>
      <c r="F22" s="66"/>
      <c r="G22" s="33"/>
      <c r="H22" s="204"/>
      <c r="I22" s="204"/>
      <c r="J22" s="400">
        <f t="shared" si="3"/>
        <v>0</v>
      </c>
      <c r="K22" s="198"/>
      <c r="L22" s="198"/>
      <c r="M22" s="154">
        <f t="shared" si="0"/>
        <v>0</v>
      </c>
      <c r="N22" s="154">
        <f t="shared" si="1"/>
        <v>0</v>
      </c>
      <c r="O22" s="155">
        <f t="shared" si="4"/>
        <v>0</v>
      </c>
    </row>
    <row r="23" spans="1:15" ht="20" customHeight="1" thickBot="1" x14ac:dyDescent="0.4">
      <c r="C23" s="68"/>
      <c r="D23" s="68"/>
      <c r="E23" s="68"/>
      <c r="F23" s="68"/>
      <c r="G23" s="68"/>
      <c r="H23" s="199">
        <f>SUM(H5:H22)</f>
        <v>0</v>
      </c>
      <c r="I23" s="199">
        <f>SUM(I5:I22)</f>
        <v>0</v>
      </c>
      <c r="J23" s="199">
        <f>SUM(J5:J22)</f>
        <v>0</v>
      </c>
      <c r="K23" s="199">
        <f t="shared" ref="K23:O23" si="6">SUM(K5:K22)</f>
        <v>0</v>
      </c>
      <c r="L23" s="199">
        <f t="shared" si="6"/>
        <v>0</v>
      </c>
      <c r="M23" s="199">
        <f t="shared" si="6"/>
        <v>0</v>
      </c>
      <c r="N23" s="199">
        <f t="shared" si="6"/>
        <v>0</v>
      </c>
      <c r="O23" s="199">
        <f t="shared" si="6"/>
        <v>0</v>
      </c>
    </row>
    <row r="24" spans="1:15" ht="20" customHeight="1" x14ac:dyDescent="0.35">
      <c r="B24" s="375" t="s">
        <v>102</v>
      </c>
      <c r="C24" s="375"/>
      <c r="D24" s="375"/>
      <c r="E24" s="375"/>
      <c r="F24" s="375"/>
      <c r="G24" s="375"/>
      <c r="H24" s="375"/>
      <c r="I24" s="72"/>
      <c r="K24" s="70"/>
    </row>
    <row r="25" spans="1:15" ht="20" customHeight="1" x14ac:dyDescent="0.35">
      <c r="B25" s="376"/>
      <c r="C25" s="376"/>
      <c r="D25" s="376"/>
      <c r="E25" s="376"/>
      <c r="F25" s="376"/>
      <c r="G25" s="376"/>
      <c r="H25" s="376"/>
      <c r="I25" s="73"/>
      <c r="K25" s="56" t="str">
        <f>IF(AND(H25&lt;&gt;"",J25&lt;&gt;""),"Inserire solo uno dei due valori","")</f>
        <v/>
      </c>
    </row>
    <row r="26" spans="1:15" ht="20" customHeight="1" x14ac:dyDescent="0.35">
      <c r="B26" s="375"/>
      <c r="C26" s="375"/>
      <c r="D26" s="375"/>
      <c r="E26" s="375"/>
      <c r="F26" s="375"/>
      <c r="G26" s="375"/>
      <c r="H26" s="375"/>
      <c r="I26" s="72"/>
    </row>
  </sheetData>
  <mergeCells count="4">
    <mergeCell ref="B24:H24"/>
    <mergeCell ref="B25:H25"/>
    <mergeCell ref="B26:H26"/>
    <mergeCell ref="A3:H3"/>
  </mergeCells>
  <pageMargins left="0.7" right="0.7" top="0.75" bottom="0.75" header="0.3" footer="0.3"/>
  <pageSetup paperSize="9" scale="93" fitToHeight="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29FFE-86E1-4454-A0C5-6D632E40DF14}">
  <sheetPr>
    <pageSetUpPr fitToPage="1"/>
  </sheetPr>
  <dimension ref="A1:M26"/>
  <sheetViews>
    <sheetView showGridLines="0" topLeftCell="F1" zoomScale="80" zoomScaleNormal="80" workbookViewId="0">
      <selection activeCell="H6" sqref="H6"/>
    </sheetView>
  </sheetViews>
  <sheetFormatPr defaultRowHeight="14.5" x14ac:dyDescent="0.35"/>
  <cols>
    <col min="1" max="1" width="16.08984375" customWidth="1"/>
    <col min="2" max="2" width="8.6328125" customWidth="1"/>
    <col min="3" max="3" width="8.90625" customWidth="1"/>
    <col min="4" max="4" width="11.453125" customWidth="1"/>
    <col min="5" max="5" width="24.453125" customWidth="1"/>
    <col min="6" max="6" width="45.453125" customWidth="1"/>
    <col min="7" max="7" width="21.453125" customWidth="1"/>
    <col min="8" max="8" width="14.90625" customWidth="1"/>
    <col min="9" max="9" width="19.1796875" customWidth="1"/>
    <col min="10" max="10" width="16.6328125" bestFit="1" customWidth="1"/>
    <col min="11" max="11" width="16.90625" customWidth="1"/>
    <col min="12" max="12" width="15.7265625" customWidth="1"/>
    <col min="13" max="13" width="18.6328125" customWidth="1"/>
  </cols>
  <sheetData>
    <row r="1" spans="1:13" s="21" customFormat="1" ht="30" customHeight="1" x14ac:dyDescent="0.35"/>
    <row r="2" spans="1:13" s="21" customFormat="1" ht="30" customHeight="1" thickBot="1" x14ac:dyDescent="0.4"/>
    <row r="3" spans="1:13" s="12" customFormat="1" ht="30" customHeight="1" thickBot="1" x14ac:dyDescent="0.5">
      <c r="A3" s="338" t="str">
        <f>"SCHEDA COSTI IMMOBILI IN KIND "&amp;Anno_rendicontato</f>
        <v>SCHEDA COSTI IMMOBILI IN KIND 2024</v>
      </c>
      <c r="B3" s="339"/>
      <c r="C3" s="339"/>
      <c r="D3" s="339"/>
      <c r="E3" s="339"/>
      <c r="F3" s="377"/>
      <c r="G3" s="124" t="s">
        <v>25</v>
      </c>
      <c r="H3" s="220">
        <f>SUM(H5:H22)</f>
        <v>0</v>
      </c>
      <c r="I3" s="113">
        <f>COUNTIF(I5:I22,I23)</f>
        <v>0</v>
      </c>
      <c r="J3" s="16"/>
      <c r="K3" s="16"/>
      <c r="L3" s="113">
        <f>SUMIF($G$5:$G$22,"orientamento",$H$5:$H$22)</f>
        <v>0</v>
      </c>
      <c r="M3" s="113">
        <f>SUMIF($G$5:$G$22,"formazione",$H$5:$H$22)</f>
        <v>0</v>
      </c>
    </row>
    <row r="4" spans="1:13" s="17" customFormat="1" ht="36.65" customHeight="1" thickBot="1" x14ac:dyDescent="0.4">
      <c r="A4" s="84" t="s">
        <v>83</v>
      </c>
      <c r="B4" s="85" t="s">
        <v>84</v>
      </c>
      <c r="C4" s="85" t="s">
        <v>80</v>
      </c>
      <c r="D4" s="85" t="s">
        <v>72</v>
      </c>
      <c r="E4" s="139" t="s">
        <v>136</v>
      </c>
      <c r="F4" s="85" t="s">
        <v>103</v>
      </c>
      <c r="G4" s="95" t="s">
        <v>75</v>
      </c>
      <c r="H4" s="123" t="s">
        <v>104</v>
      </c>
      <c r="I4" s="48" t="s">
        <v>165</v>
      </c>
      <c r="J4" s="48" t="s">
        <v>166</v>
      </c>
      <c r="K4" s="22" t="s">
        <v>154</v>
      </c>
      <c r="L4" s="22" t="s">
        <v>155</v>
      </c>
      <c r="M4" s="22" t="s">
        <v>156</v>
      </c>
    </row>
    <row r="5" spans="1:13" ht="20" customHeight="1" x14ac:dyDescent="0.35">
      <c r="A5" s="75"/>
      <c r="B5" s="87"/>
      <c r="C5" s="77"/>
      <c r="D5" s="78">
        <f t="shared" ref="D5:D21" si="0">Anno_rendicontato</f>
        <v>2024</v>
      </c>
      <c r="E5" s="79"/>
      <c r="F5" s="80"/>
      <c r="G5" s="81"/>
      <c r="H5" s="209"/>
      <c r="I5" s="202"/>
      <c r="J5" s="202"/>
      <c r="K5" s="154">
        <f t="shared" ref="K5:K22" si="1">ROUND(I5*50%,2)</f>
        <v>0</v>
      </c>
      <c r="L5" s="154">
        <f t="shared" ref="L5:L22" si="2">ROUND(J5*25%,2)</f>
        <v>0</v>
      </c>
      <c r="M5" s="155">
        <f>K5+L5</f>
        <v>0</v>
      </c>
    </row>
    <row r="6" spans="1:13" ht="20" customHeight="1" x14ac:dyDescent="0.35">
      <c r="A6" s="57"/>
      <c r="B6" s="89"/>
      <c r="C6" s="59"/>
      <c r="D6" s="60">
        <f t="shared" si="0"/>
        <v>2024</v>
      </c>
      <c r="E6" s="61"/>
      <c r="F6" s="62"/>
      <c r="G6" s="28"/>
      <c r="H6" s="90"/>
      <c r="I6" s="198"/>
      <c r="J6" s="198"/>
      <c r="K6" s="154">
        <f t="shared" si="1"/>
        <v>0</v>
      </c>
      <c r="L6" s="154">
        <f t="shared" si="2"/>
        <v>0</v>
      </c>
      <c r="M6" s="155">
        <f t="shared" ref="M6:M22" si="3">K6+L6</f>
        <v>0</v>
      </c>
    </row>
    <row r="7" spans="1:13" ht="20" customHeight="1" x14ac:dyDescent="0.35">
      <c r="A7" s="57"/>
      <c r="B7" s="89"/>
      <c r="C7" s="59"/>
      <c r="D7" s="60">
        <f t="shared" si="0"/>
        <v>2024</v>
      </c>
      <c r="E7" s="61"/>
      <c r="F7" s="62"/>
      <c r="G7" s="28"/>
      <c r="H7" s="90"/>
      <c r="I7" s="198"/>
      <c r="J7" s="198"/>
      <c r="K7" s="154">
        <f t="shared" si="1"/>
        <v>0</v>
      </c>
      <c r="L7" s="154">
        <f t="shared" si="2"/>
        <v>0</v>
      </c>
      <c r="M7" s="155">
        <f t="shared" si="3"/>
        <v>0</v>
      </c>
    </row>
    <row r="8" spans="1:13" ht="20" customHeight="1" x14ac:dyDescent="0.35">
      <c r="A8" s="57"/>
      <c r="B8" s="91"/>
      <c r="C8" s="59"/>
      <c r="D8" s="60">
        <f t="shared" si="0"/>
        <v>2024</v>
      </c>
      <c r="E8" s="61"/>
      <c r="F8" s="62"/>
      <c r="G8" s="28"/>
      <c r="H8" s="90"/>
      <c r="I8" s="198"/>
      <c r="J8" s="198"/>
      <c r="K8" s="154">
        <f t="shared" si="1"/>
        <v>0</v>
      </c>
      <c r="L8" s="154">
        <f t="shared" si="2"/>
        <v>0</v>
      </c>
      <c r="M8" s="155">
        <f t="shared" si="3"/>
        <v>0</v>
      </c>
    </row>
    <row r="9" spans="1:13" ht="20" customHeight="1" x14ac:dyDescent="0.35">
      <c r="A9" s="57"/>
      <c r="B9" s="89"/>
      <c r="C9" s="59"/>
      <c r="D9" s="60">
        <f t="shared" si="0"/>
        <v>2024</v>
      </c>
      <c r="E9" s="61"/>
      <c r="F9" s="62"/>
      <c r="G9" s="28"/>
      <c r="H9" s="90"/>
      <c r="I9" s="198"/>
      <c r="J9" s="198"/>
      <c r="K9" s="154">
        <f t="shared" si="1"/>
        <v>0</v>
      </c>
      <c r="L9" s="154">
        <f t="shared" si="2"/>
        <v>0</v>
      </c>
      <c r="M9" s="155">
        <f t="shared" si="3"/>
        <v>0</v>
      </c>
    </row>
    <row r="10" spans="1:13" ht="20" customHeight="1" x14ac:dyDescent="0.35">
      <c r="A10" s="57"/>
      <c r="B10" s="89"/>
      <c r="C10" s="59"/>
      <c r="D10" s="60">
        <f t="shared" si="0"/>
        <v>2024</v>
      </c>
      <c r="E10" s="61"/>
      <c r="F10" s="62"/>
      <c r="G10" s="28"/>
      <c r="H10" s="90"/>
      <c r="I10" s="198"/>
      <c r="J10" s="198"/>
      <c r="K10" s="154">
        <f t="shared" si="1"/>
        <v>0</v>
      </c>
      <c r="L10" s="154">
        <f t="shared" si="2"/>
        <v>0</v>
      </c>
      <c r="M10" s="155">
        <f t="shared" si="3"/>
        <v>0</v>
      </c>
    </row>
    <row r="11" spans="1:13" ht="20" customHeight="1" x14ac:dyDescent="0.35">
      <c r="A11" s="57"/>
      <c r="B11" s="89"/>
      <c r="C11" s="59"/>
      <c r="D11" s="60">
        <f t="shared" si="0"/>
        <v>2024</v>
      </c>
      <c r="E11" s="61"/>
      <c r="F11" s="62"/>
      <c r="G11" s="28"/>
      <c r="H11" s="90"/>
      <c r="I11" s="198"/>
      <c r="J11" s="198"/>
      <c r="K11" s="154">
        <f t="shared" si="1"/>
        <v>0</v>
      </c>
      <c r="L11" s="154">
        <f t="shared" si="2"/>
        <v>0</v>
      </c>
      <c r="M11" s="155">
        <f t="shared" si="3"/>
        <v>0</v>
      </c>
    </row>
    <row r="12" spans="1:13" ht="20" customHeight="1" x14ac:dyDescent="0.35">
      <c r="A12" s="57"/>
      <c r="B12" s="89"/>
      <c r="C12" s="59"/>
      <c r="D12" s="60">
        <f t="shared" si="0"/>
        <v>2024</v>
      </c>
      <c r="E12" s="61"/>
      <c r="F12" s="62"/>
      <c r="G12" s="28"/>
      <c r="H12" s="90"/>
      <c r="I12" s="198"/>
      <c r="J12" s="198"/>
      <c r="K12" s="154">
        <f t="shared" si="1"/>
        <v>0</v>
      </c>
      <c r="L12" s="154">
        <f t="shared" si="2"/>
        <v>0</v>
      </c>
      <c r="M12" s="155">
        <f t="shared" si="3"/>
        <v>0</v>
      </c>
    </row>
    <row r="13" spans="1:13" ht="20" customHeight="1" x14ac:dyDescent="0.35">
      <c r="A13" s="57"/>
      <c r="B13" s="89"/>
      <c r="C13" s="59"/>
      <c r="D13" s="60">
        <f t="shared" si="0"/>
        <v>2024</v>
      </c>
      <c r="E13" s="61"/>
      <c r="F13" s="62"/>
      <c r="G13" s="28"/>
      <c r="H13" s="90"/>
      <c r="I13" s="198"/>
      <c r="J13" s="198"/>
      <c r="K13" s="154">
        <f t="shared" si="1"/>
        <v>0</v>
      </c>
      <c r="L13" s="154">
        <f t="shared" si="2"/>
        <v>0</v>
      </c>
      <c r="M13" s="155">
        <f t="shared" si="3"/>
        <v>0</v>
      </c>
    </row>
    <row r="14" spans="1:13" ht="20" customHeight="1" x14ac:dyDescent="0.35">
      <c r="A14" s="57"/>
      <c r="B14" s="89"/>
      <c r="C14" s="59"/>
      <c r="D14" s="60">
        <f t="shared" si="0"/>
        <v>2024</v>
      </c>
      <c r="E14" s="61"/>
      <c r="F14" s="62"/>
      <c r="G14" s="28"/>
      <c r="H14" s="90"/>
      <c r="I14" s="198"/>
      <c r="J14" s="198"/>
      <c r="K14" s="154">
        <f t="shared" si="1"/>
        <v>0</v>
      </c>
      <c r="L14" s="154">
        <f t="shared" si="2"/>
        <v>0</v>
      </c>
      <c r="M14" s="155">
        <f t="shared" si="3"/>
        <v>0</v>
      </c>
    </row>
    <row r="15" spans="1:13" ht="20" customHeight="1" x14ac:dyDescent="0.35">
      <c r="A15" s="57"/>
      <c r="B15" s="89"/>
      <c r="C15" s="59"/>
      <c r="D15" s="60">
        <f t="shared" si="0"/>
        <v>2024</v>
      </c>
      <c r="E15" s="61"/>
      <c r="F15" s="62"/>
      <c r="G15" s="28"/>
      <c r="H15" s="90"/>
      <c r="I15" s="198"/>
      <c r="J15" s="198"/>
      <c r="K15" s="154">
        <f t="shared" si="1"/>
        <v>0</v>
      </c>
      <c r="L15" s="154">
        <f t="shared" si="2"/>
        <v>0</v>
      </c>
      <c r="M15" s="155">
        <f t="shared" si="3"/>
        <v>0</v>
      </c>
    </row>
    <row r="16" spans="1:13" ht="20" customHeight="1" x14ac:dyDescent="0.35">
      <c r="A16" s="57"/>
      <c r="B16" s="89"/>
      <c r="C16" s="59"/>
      <c r="D16" s="60">
        <f t="shared" si="0"/>
        <v>2024</v>
      </c>
      <c r="E16" s="61"/>
      <c r="F16" s="62"/>
      <c r="G16" s="28"/>
      <c r="H16" s="90"/>
      <c r="I16" s="198"/>
      <c r="J16" s="198"/>
      <c r="K16" s="154">
        <f t="shared" si="1"/>
        <v>0</v>
      </c>
      <c r="L16" s="154">
        <f t="shared" si="2"/>
        <v>0</v>
      </c>
      <c r="M16" s="155">
        <f t="shared" si="3"/>
        <v>0</v>
      </c>
    </row>
    <row r="17" spans="1:13" ht="20" customHeight="1" x14ac:dyDescent="0.35">
      <c r="A17" s="57"/>
      <c r="B17" s="89"/>
      <c r="C17" s="59"/>
      <c r="D17" s="60">
        <f t="shared" si="0"/>
        <v>2024</v>
      </c>
      <c r="E17" s="61"/>
      <c r="F17" s="62"/>
      <c r="G17" s="28"/>
      <c r="H17" s="90"/>
      <c r="I17" s="198"/>
      <c r="J17" s="198"/>
      <c r="K17" s="154">
        <f t="shared" si="1"/>
        <v>0</v>
      </c>
      <c r="L17" s="154">
        <f t="shared" si="2"/>
        <v>0</v>
      </c>
      <c r="M17" s="155">
        <f t="shared" si="3"/>
        <v>0</v>
      </c>
    </row>
    <row r="18" spans="1:13" ht="20" customHeight="1" x14ac:dyDescent="0.35">
      <c r="A18" s="57"/>
      <c r="B18" s="89"/>
      <c r="C18" s="59"/>
      <c r="D18" s="60">
        <f t="shared" si="0"/>
        <v>2024</v>
      </c>
      <c r="E18" s="61"/>
      <c r="F18" s="62"/>
      <c r="G18" s="28"/>
      <c r="H18" s="90"/>
      <c r="I18" s="198"/>
      <c r="J18" s="198"/>
      <c r="K18" s="154">
        <f t="shared" si="1"/>
        <v>0</v>
      </c>
      <c r="L18" s="154">
        <f t="shared" si="2"/>
        <v>0</v>
      </c>
      <c r="M18" s="155">
        <f t="shared" si="3"/>
        <v>0</v>
      </c>
    </row>
    <row r="19" spans="1:13" ht="20" customHeight="1" x14ac:dyDescent="0.35">
      <c r="A19" s="57"/>
      <c r="B19" s="89"/>
      <c r="C19" s="59"/>
      <c r="D19" s="60">
        <f t="shared" si="0"/>
        <v>2024</v>
      </c>
      <c r="E19" s="61"/>
      <c r="F19" s="62"/>
      <c r="G19" s="28"/>
      <c r="H19" s="90"/>
      <c r="I19" s="198"/>
      <c r="J19" s="198"/>
      <c r="K19" s="154">
        <f t="shared" si="1"/>
        <v>0</v>
      </c>
      <c r="L19" s="154">
        <f t="shared" si="2"/>
        <v>0</v>
      </c>
      <c r="M19" s="155">
        <f t="shared" si="3"/>
        <v>0</v>
      </c>
    </row>
    <row r="20" spans="1:13" ht="20" customHeight="1" x14ac:dyDescent="0.35">
      <c r="A20" s="57"/>
      <c r="B20" s="89"/>
      <c r="C20" s="59"/>
      <c r="D20" s="60">
        <f t="shared" si="0"/>
        <v>2024</v>
      </c>
      <c r="E20" s="61"/>
      <c r="F20" s="62"/>
      <c r="G20" s="28"/>
      <c r="H20" s="90"/>
      <c r="I20" s="198"/>
      <c r="J20" s="198"/>
      <c r="K20" s="154">
        <f t="shared" si="1"/>
        <v>0</v>
      </c>
      <c r="L20" s="154">
        <f t="shared" si="2"/>
        <v>0</v>
      </c>
      <c r="M20" s="155">
        <f t="shared" si="3"/>
        <v>0</v>
      </c>
    </row>
    <row r="21" spans="1:13" ht="20" customHeight="1" x14ac:dyDescent="0.35">
      <c r="A21" s="57"/>
      <c r="B21" s="89"/>
      <c r="C21" s="59"/>
      <c r="D21" s="60">
        <f t="shared" si="0"/>
        <v>2024</v>
      </c>
      <c r="E21" s="61"/>
      <c r="F21" s="62"/>
      <c r="G21" s="28"/>
      <c r="H21" s="90"/>
      <c r="I21" s="198"/>
      <c r="J21" s="198"/>
      <c r="K21" s="154">
        <f t="shared" si="1"/>
        <v>0</v>
      </c>
      <c r="L21" s="154">
        <f t="shared" si="2"/>
        <v>0</v>
      </c>
      <c r="M21" s="155">
        <f t="shared" si="3"/>
        <v>0</v>
      </c>
    </row>
    <row r="22" spans="1:13" ht="20" customHeight="1" thickBot="1" x14ac:dyDescent="0.4">
      <c r="A22" s="64"/>
      <c r="B22" s="14"/>
      <c r="C22" s="65"/>
      <c r="D22" s="1">
        <f t="shared" ref="D22" si="4">Anno_rendicontato</f>
        <v>2024</v>
      </c>
      <c r="E22" s="66"/>
      <c r="F22" s="66"/>
      <c r="G22" s="33"/>
      <c r="H22" s="92"/>
      <c r="I22" s="198"/>
      <c r="J22" s="198"/>
      <c r="K22" s="154">
        <f t="shared" si="1"/>
        <v>0</v>
      </c>
      <c r="L22" s="154">
        <f t="shared" si="2"/>
        <v>0</v>
      </c>
      <c r="M22" s="155">
        <f t="shared" si="3"/>
        <v>0</v>
      </c>
    </row>
    <row r="23" spans="1:13" ht="20" customHeight="1" thickBot="1" x14ac:dyDescent="0.4">
      <c r="C23" s="68"/>
      <c r="D23" s="68"/>
      <c r="E23" s="68"/>
      <c r="F23" s="68"/>
      <c r="G23" s="68"/>
      <c r="H23" s="199">
        <f>SUM(H5:H22)</f>
        <v>0</v>
      </c>
      <c r="I23" s="199">
        <f t="shared" ref="I23:M23" si="5">SUM(I5:I22)</f>
        <v>0</v>
      </c>
      <c r="J23" s="199">
        <f t="shared" si="5"/>
        <v>0</v>
      </c>
      <c r="K23" s="199">
        <f t="shared" si="5"/>
        <v>0</v>
      </c>
      <c r="L23" s="199">
        <f t="shared" si="5"/>
        <v>0</v>
      </c>
      <c r="M23" s="199">
        <f t="shared" si="5"/>
        <v>0</v>
      </c>
    </row>
    <row r="24" spans="1:13" ht="20" customHeight="1" x14ac:dyDescent="0.35">
      <c r="B24" s="375" t="s">
        <v>105</v>
      </c>
      <c r="C24" s="375"/>
      <c r="D24" s="375"/>
      <c r="E24" s="375"/>
      <c r="F24" s="375"/>
      <c r="G24" s="375"/>
      <c r="H24" s="72"/>
      <c r="I24" s="70"/>
    </row>
    <row r="25" spans="1:13" ht="20" customHeight="1" x14ac:dyDescent="0.35">
      <c r="B25" s="376"/>
      <c r="C25" s="376"/>
      <c r="D25" s="376"/>
      <c r="E25" s="376"/>
      <c r="F25" s="376"/>
      <c r="G25" s="376"/>
      <c r="H25" s="73"/>
      <c r="I25" s="56" t="str">
        <f>IF(AND(F25&lt;&gt;"",H25&lt;&gt;""),"Inserire solo uno dei due valori","")</f>
        <v/>
      </c>
    </row>
    <row r="26" spans="1:13" x14ac:dyDescent="0.35">
      <c r="B26" s="375"/>
      <c r="C26" s="375"/>
      <c r="D26" s="375"/>
      <c r="E26" s="375"/>
      <c r="F26" s="375"/>
      <c r="G26" s="375"/>
      <c r="H26" s="72"/>
    </row>
  </sheetData>
  <mergeCells count="4">
    <mergeCell ref="B24:G24"/>
    <mergeCell ref="B25:G25"/>
    <mergeCell ref="B26:G26"/>
    <mergeCell ref="A3:F3"/>
  </mergeCells>
  <pageMargins left="0.7" right="0.7" top="0.75" bottom="0.75" header="0.3" footer="0.3"/>
  <pageSetup paperSize="9" fitToHeight="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6"/>
  <sheetViews>
    <sheetView showGridLines="0" topLeftCell="F1" zoomScale="80" zoomScaleNormal="80" workbookViewId="0">
      <selection activeCell="K5" sqref="K5:L5"/>
    </sheetView>
  </sheetViews>
  <sheetFormatPr defaultRowHeight="14.5" x14ac:dyDescent="0.35"/>
  <cols>
    <col min="1" max="1" width="15.6328125" customWidth="1"/>
    <col min="2" max="2" width="9.36328125" customWidth="1"/>
    <col min="3" max="3" width="7.90625" customWidth="1"/>
    <col min="4" max="4" width="9.90625" customWidth="1"/>
    <col min="5" max="5" width="24.453125" customWidth="1"/>
    <col min="6" max="6" width="46.453125" customWidth="1"/>
    <col min="7" max="7" width="22.90625" customWidth="1"/>
    <col min="8" max="9" width="14" customWidth="1"/>
    <col min="10" max="10" width="14.7265625" bestFit="1" customWidth="1"/>
    <col min="11" max="11" width="19.1796875" customWidth="1"/>
    <col min="12" max="12" width="16.6328125" bestFit="1" customWidth="1"/>
    <col min="13" max="13" width="16.90625" customWidth="1"/>
    <col min="14" max="14" width="15.7265625" customWidth="1"/>
    <col min="15" max="15" width="18.6328125" customWidth="1"/>
  </cols>
  <sheetData>
    <row r="1" spans="1:16" s="21" customFormat="1" ht="28.75" customHeight="1" x14ac:dyDescent="0.35"/>
    <row r="2" spans="1:16" s="21" customFormat="1" ht="28.75" customHeight="1" thickBot="1" x14ac:dyDescent="0.4"/>
    <row r="3" spans="1:16" s="16" customFormat="1" ht="30" customHeight="1" thickBot="1" x14ac:dyDescent="0.4">
      <c r="A3" s="378" t="str">
        <f>"SCHEDA COSTI PER LICENZE E DIRITTI DI PROPRIETA INTELLETTUALE   "&amp;Anno_rendicontato</f>
        <v>SCHEDA COSTI PER LICENZE E DIRITTI DI PROPRIETA INTELLETTUALE   2024</v>
      </c>
      <c r="B3" s="379"/>
      <c r="C3" s="379"/>
      <c r="D3" s="379"/>
      <c r="E3" s="379"/>
      <c r="F3" s="379"/>
      <c r="G3" s="379"/>
      <c r="H3" s="380"/>
      <c r="I3" s="114" t="s">
        <v>25</v>
      </c>
      <c r="J3" s="206">
        <f>J23</f>
        <v>0</v>
      </c>
      <c r="K3" s="113">
        <f>COUNTIF(K5:K22,K23)</f>
        <v>0</v>
      </c>
      <c r="N3" s="113">
        <f>SUMIF($G$5:$G$22,"orientamento",$H$5:$H$22)</f>
        <v>0</v>
      </c>
      <c r="O3" s="113">
        <f>SUMIF($G$5:$G$22,"formazione",$H$5:$H$22)</f>
        <v>0</v>
      </c>
      <c r="P3" s="113"/>
    </row>
    <row r="4" spans="1:16" s="17" customFormat="1" ht="43" customHeight="1" thickBot="1" x14ac:dyDescent="0.4">
      <c r="A4" s="46" t="s">
        <v>106</v>
      </c>
      <c r="B4" s="93" t="s">
        <v>70</v>
      </c>
      <c r="C4" s="47" t="s">
        <v>71</v>
      </c>
      <c r="D4" s="47" t="s">
        <v>72</v>
      </c>
      <c r="E4" s="47" t="s">
        <v>107</v>
      </c>
      <c r="F4" s="47" t="s">
        <v>108</v>
      </c>
      <c r="G4" s="22" t="s">
        <v>75</v>
      </c>
      <c r="H4" s="47" t="s">
        <v>109</v>
      </c>
      <c r="I4" s="48" t="s">
        <v>77</v>
      </c>
      <c r="J4" s="25" t="s">
        <v>110</v>
      </c>
      <c r="K4" s="48" t="s">
        <v>165</v>
      </c>
      <c r="L4" s="48" t="s">
        <v>166</v>
      </c>
      <c r="M4" s="22" t="s">
        <v>154</v>
      </c>
      <c r="N4" s="22" t="s">
        <v>155</v>
      </c>
      <c r="O4" s="22" t="s">
        <v>156</v>
      </c>
      <c r="P4" s="5"/>
    </row>
    <row r="5" spans="1:16" ht="20" customHeight="1" x14ac:dyDescent="0.35">
      <c r="A5" s="49"/>
      <c r="B5" s="50"/>
      <c r="C5" s="51"/>
      <c r="D5" s="52">
        <f t="shared" ref="D5:D21" si="0">Anno_rendicontato</f>
        <v>2024</v>
      </c>
      <c r="E5" s="53"/>
      <c r="F5" s="54"/>
      <c r="G5" s="55"/>
      <c r="H5" s="212"/>
      <c r="I5" s="213"/>
      <c r="J5" s="399">
        <f>H5+I5</f>
        <v>0</v>
      </c>
      <c r="K5" s="202"/>
      <c r="L5" s="202"/>
      <c r="M5" s="154">
        <f t="shared" ref="M5:M22" si="1">ROUND(K5*50%,2)</f>
        <v>0</v>
      </c>
      <c r="N5" s="154">
        <f t="shared" ref="N5:N22" si="2">ROUND(L5*25%,2)</f>
        <v>0</v>
      </c>
      <c r="O5" s="155">
        <f>M5+N5</f>
        <v>0</v>
      </c>
      <c r="P5" s="23" t="s">
        <v>57</v>
      </c>
    </row>
    <row r="6" spans="1:16" ht="20" customHeight="1" x14ac:dyDescent="0.35">
      <c r="A6" s="57"/>
      <c r="B6" s="58"/>
      <c r="C6" s="59"/>
      <c r="D6" s="60">
        <f t="shared" si="0"/>
        <v>2024</v>
      </c>
      <c r="E6" s="61"/>
      <c r="F6" s="62"/>
      <c r="G6" s="28"/>
      <c r="H6" s="214"/>
      <c r="I6" s="215"/>
      <c r="J6" s="399">
        <f>H6+I6</f>
        <v>0</v>
      </c>
      <c r="K6" s="198"/>
      <c r="L6" s="198"/>
      <c r="M6" s="154">
        <f t="shared" si="1"/>
        <v>0</v>
      </c>
      <c r="N6" s="154">
        <f t="shared" si="2"/>
        <v>0</v>
      </c>
      <c r="O6" s="155">
        <f t="shared" ref="O6:O22" si="3">M6+N6</f>
        <v>0</v>
      </c>
      <c r="P6" s="23" t="s">
        <v>58</v>
      </c>
    </row>
    <row r="7" spans="1:16" ht="20" customHeight="1" x14ac:dyDescent="0.35">
      <c r="A7" s="57"/>
      <c r="B7" s="58"/>
      <c r="C7" s="59"/>
      <c r="D7" s="60">
        <f t="shared" si="0"/>
        <v>2024</v>
      </c>
      <c r="E7" s="61"/>
      <c r="F7" s="62"/>
      <c r="G7" s="28"/>
      <c r="H7" s="214"/>
      <c r="I7" s="215"/>
      <c r="J7" s="399">
        <f t="shared" ref="J7:J22" si="4">H7+I7</f>
        <v>0</v>
      </c>
      <c r="K7" s="198"/>
      <c r="L7" s="198"/>
      <c r="M7" s="154">
        <f t="shared" si="1"/>
        <v>0</v>
      </c>
      <c r="N7" s="154">
        <f t="shared" si="2"/>
        <v>0</v>
      </c>
      <c r="O7" s="155">
        <f t="shared" si="3"/>
        <v>0</v>
      </c>
      <c r="P7" s="23" t="s">
        <v>59</v>
      </c>
    </row>
    <row r="8" spans="1:16" ht="20" customHeight="1" x14ac:dyDescent="0.35">
      <c r="A8" s="57"/>
      <c r="B8" s="63"/>
      <c r="C8" s="59"/>
      <c r="D8" s="60">
        <f t="shared" si="0"/>
        <v>2024</v>
      </c>
      <c r="E8" s="61"/>
      <c r="F8" s="62"/>
      <c r="G8" s="28"/>
      <c r="H8" s="214"/>
      <c r="I8" s="215"/>
      <c r="J8" s="399">
        <f t="shared" si="4"/>
        <v>0</v>
      </c>
      <c r="K8" s="198"/>
      <c r="L8" s="198"/>
      <c r="M8" s="154">
        <f t="shared" si="1"/>
        <v>0</v>
      </c>
      <c r="N8" s="154">
        <f t="shared" si="2"/>
        <v>0</v>
      </c>
      <c r="O8" s="155">
        <f t="shared" si="3"/>
        <v>0</v>
      </c>
    </row>
    <row r="9" spans="1:16" ht="20" customHeight="1" x14ac:dyDescent="0.35">
      <c r="A9" s="57"/>
      <c r="B9" s="58"/>
      <c r="C9" s="59"/>
      <c r="D9" s="60">
        <f t="shared" si="0"/>
        <v>2024</v>
      </c>
      <c r="E9" s="61"/>
      <c r="F9" s="62"/>
      <c r="G9" s="28"/>
      <c r="H9" s="214"/>
      <c r="I9" s="215"/>
      <c r="J9" s="399">
        <f t="shared" si="4"/>
        <v>0</v>
      </c>
      <c r="K9" s="198"/>
      <c r="L9" s="198"/>
      <c r="M9" s="154">
        <f t="shared" si="1"/>
        <v>0</v>
      </c>
      <c r="N9" s="154">
        <f t="shared" si="2"/>
        <v>0</v>
      </c>
      <c r="O9" s="155">
        <f t="shared" si="3"/>
        <v>0</v>
      </c>
    </row>
    <row r="10" spans="1:16" ht="20" customHeight="1" x14ac:dyDescent="0.35">
      <c r="A10" s="57"/>
      <c r="B10" s="58"/>
      <c r="C10" s="59"/>
      <c r="D10" s="60">
        <f t="shared" si="0"/>
        <v>2024</v>
      </c>
      <c r="E10" s="61"/>
      <c r="F10" s="62"/>
      <c r="G10" s="28"/>
      <c r="H10" s="214"/>
      <c r="I10" s="215"/>
      <c r="J10" s="399">
        <f t="shared" si="4"/>
        <v>0</v>
      </c>
      <c r="K10" s="198"/>
      <c r="L10" s="198"/>
      <c r="M10" s="154">
        <f t="shared" si="1"/>
        <v>0</v>
      </c>
      <c r="N10" s="154">
        <f t="shared" si="2"/>
        <v>0</v>
      </c>
      <c r="O10" s="155">
        <f t="shared" si="3"/>
        <v>0</v>
      </c>
    </row>
    <row r="11" spans="1:16" ht="20" customHeight="1" x14ac:dyDescent="0.35">
      <c r="A11" s="57"/>
      <c r="B11" s="58"/>
      <c r="C11" s="59"/>
      <c r="D11" s="60">
        <f t="shared" si="0"/>
        <v>2024</v>
      </c>
      <c r="E11" s="61"/>
      <c r="F11" s="62"/>
      <c r="G11" s="28"/>
      <c r="H11" s="214"/>
      <c r="I11" s="215"/>
      <c r="J11" s="399">
        <f t="shared" si="4"/>
        <v>0</v>
      </c>
      <c r="K11" s="198"/>
      <c r="L11" s="198"/>
      <c r="M11" s="154">
        <f t="shared" si="1"/>
        <v>0</v>
      </c>
      <c r="N11" s="154">
        <f t="shared" si="2"/>
        <v>0</v>
      </c>
      <c r="O11" s="155">
        <f t="shared" si="3"/>
        <v>0</v>
      </c>
    </row>
    <row r="12" spans="1:16" ht="20" customHeight="1" x14ac:dyDescent="0.35">
      <c r="A12" s="57"/>
      <c r="B12" s="58"/>
      <c r="C12" s="59"/>
      <c r="D12" s="60">
        <f t="shared" si="0"/>
        <v>2024</v>
      </c>
      <c r="E12" s="61"/>
      <c r="F12" s="62"/>
      <c r="G12" s="28"/>
      <c r="H12" s="214"/>
      <c r="I12" s="215"/>
      <c r="J12" s="399">
        <f t="shared" si="4"/>
        <v>0</v>
      </c>
      <c r="K12" s="198"/>
      <c r="L12" s="198"/>
      <c r="M12" s="154">
        <f t="shared" si="1"/>
        <v>0</v>
      </c>
      <c r="N12" s="154">
        <f t="shared" si="2"/>
        <v>0</v>
      </c>
      <c r="O12" s="155">
        <f t="shared" si="3"/>
        <v>0</v>
      </c>
    </row>
    <row r="13" spans="1:16" ht="20" customHeight="1" x14ac:dyDescent="0.35">
      <c r="A13" s="57"/>
      <c r="B13" s="58"/>
      <c r="C13" s="59"/>
      <c r="D13" s="60">
        <f t="shared" si="0"/>
        <v>2024</v>
      </c>
      <c r="E13" s="61"/>
      <c r="F13" s="62"/>
      <c r="G13" s="28"/>
      <c r="H13" s="214"/>
      <c r="I13" s="215"/>
      <c r="J13" s="399">
        <f t="shared" si="4"/>
        <v>0</v>
      </c>
      <c r="K13" s="198"/>
      <c r="L13" s="198"/>
      <c r="M13" s="154">
        <f t="shared" si="1"/>
        <v>0</v>
      </c>
      <c r="N13" s="154">
        <f t="shared" si="2"/>
        <v>0</v>
      </c>
      <c r="O13" s="155">
        <f t="shared" si="3"/>
        <v>0</v>
      </c>
    </row>
    <row r="14" spans="1:16" ht="20" customHeight="1" x14ac:dyDescent="0.35">
      <c r="A14" s="57"/>
      <c r="B14" s="58"/>
      <c r="C14" s="59"/>
      <c r="D14" s="60">
        <f t="shared" si="0"/>
        <v>2024</v>
      </c>
      <c r="E14" s="61"/>
      <c r="F14" s="62"/>
      <c r="G14" s="28"/>
      <c r="H14" s="214"/>
      <c r="I14" s="215"/>
      <c r="J14" s="399">
        <f t="shared" si="4"/>
        <v>0</v>
      </c>
      <c r="K14" s="198"/>
      <c r="L14" s="198"/>
      <c r="M14" s="154">
        <f t="shared" si="1"/>
        <v>0</v>
      </c>
      <c r="N14" s="154">
        <f t="shared" si="2"/>
        <v>0</v>
      </c>
      <c r="O14" s="155">
        <f t="shared" si="3"/>
        <v>0</v>
      </c>
    </row>
    <row r="15" spans="1:16" ht="20" customHeight="1" x14ac:dyDescent="0.35">
      <c r="A15" s="57"/>
      <c r="B15" s="58"/>
      <c r="C15" s="59"/>
      <c r="D15" s="60">
        <f t="shared" si="0"/>
        <v>2024</v>
      </c>
      <c r="E15" s="61"/>
      <c r="F15" s="62"/>
      <c r="G15" s="28"/>
      <c r="H15" s="214"/>
      <c r="I15" s="215"/>
      <c r="J15" s="399">
        <f t="shared" si="4"/>
        <v>0</v>
      </c>
      <c r="K15" s="198"/>
      <c r="L15" s="198"/>
      <c r="M15" s="154">
        <f t="shared" si="1"/>
        <v>0</v>
      </c>
      <c r="N15" s="154">
        <f t="shared" si="2"/>
        <v>0</v>
      </c>
      <c r="O15" s="155">
        <f t="shared" si="3"/>
        <v>0</v>
      </c>
    </row>
    <row r="16" spans="1:16" ht="20" customHeight="1" x14ac:dyDescent="0.35">
      <c r="A16" s="57"/>
      <c r="B16" s="58"/>
      <c r="C16" s="59"/>
      <c r="D16" s="60">
        <f t="shared" si="0"/>
        <v>2024</v>
      </c>
      <c r="E16" s="61"/>
      <c r="F16" s="62"/>
      <c r="G16" s="28"/>
      <c r="H16" s="214"/>
      <c r="I16" s="215"/>
      <c r="J16" s="399">
        <f t="shared" si="4"/>
        <v>0</v>
      </c>
      <c r="K16" s="198"/>
      <c r="L16" s="198"/>
      <c r="M16" s="154">
        <f t="shared" si="1"/>
        <v>0</v>
      </c>
      <c r="N16" s="154">
        <f t="shared" si="2"/>
        <v>0</v>
      </c>
      <c r="O16" s="155">
        <f t="shared" si="3"/>
        <v>0</v>
      </c>
    </row>
    <row r="17" spans="1:15" ht="20" customHeight="1" x14ac:dyDescent="0.35">
      <c r="A17" s="57"/>
      <c r="B17" s="58"/>
      <c r="C17" s="59"/>
      <c r="D17" s="60">
        <f t="shared" si="0"/>
        <v>2024</v>
      </c>
      <c r="E17" s="61"/>
      <c r="F17" s="62"/>
      <c r="G17" s="28"/>
      <c r="H17" s="214"/>
      <c r="I17" s="215"/>
      <c r="J17" s="399">
        <f t="shared" si="4"/>
        <v>0</v>
      </c>
      <c r="K17" s="198"/>
      <c r="L17" s="198"/>
      <c r="M17" s="154">
        <f t="shared" si="1"/>
        <v>0</v>
      </c>
      <c r="N17" s="154">
        <f t="shared" si="2"/>
        <v>0</v>
      </c>
      <c r="O17" s="155">
        <f t="shared" si="3"/>
        <v>0</v>
      </c>
    </row>
    <row r="18" spans="1:15" ht="20" customHeight="1" x14ac:dyDescent="0.35">
      <c r="A18" s="57"/>
      <c r="B18" s="58"/>
      <c r="C18" s="59"/>
      <c r="D18" s="60">
        <f t="shared" si="0"/>
        <v>2024</v>
      </c>
      <c r="E18" s="61"/>
      <c r="F18" s="62"/>
      <c r="G18" s="28"/>
      <c r="H18" s="214"/>
      <c r="I18" s="215"/>
      <c r="J18" s="399">
        <f t="shared" si="4"/>
        <v>0</v>
      </c>
      <c r="K18" s="198"/>
      <c r="L18" s="198"/>
      <c r="M18" s="154">
        <f t="shared" si="1"/>
        <v>0</v>
      </c>
      <c r="N18" s="154">
        <f t="shared" si="2"/>
        <v>0</v>
      </c>
      <c r="O18" s="155">
        <f t="shared" si="3"/>
        <v>0</v>
      </c>
    </row>
    <row r="19" spans="1:15" ht="20" customHeight="1" x14ac:dyDescent="0.35">
      <c r="A19" s="57"/>
      <c r="B19" s="58"/>
      <c r="C19" s="59"/>
      <c r="D19" s="60">
        <f t="shared" si="0"/>
        <v>2024</v>
      </c>
      <c r="E19" s="61"/>
      <c r="F19" s="62"/>
      <c r="G19" s="28"/>
      <c r="H19" s="214"/>
      <c r="I19" s="215"/>
      <c r="J19" s="399">
        <f t="shared" si="4"/>
        <v>0</v>
      </c>
      <c r="K19" s="198"/>
      <c r="L19" s="198"/>
      <c r="M19" s="154">
        <f t="shared" si="1"/>
        <v>0</v>
      </c>
      <c r="N19" s="154">
        <f t="shared" si="2"/>
        <v>0</v>
      </c>
      <c r="O19" s="155">
        <f t="shared" si="3"/>
        <v>0</v>
      </c>
    </row>
    <row r="20" spans="1:15" ht="20" customHeight="1" x14ac:dyDescent="0.35">
      <c r="A20" s="57"/>
      <c r="B20" s="58"/>
      <c r="C20" s="59"/>
      <c r="D20" s="60">
        <f t="shared" si="0"/>
        <v>2024</v>
      </c>
      <c r="E20" s="61"/>
      <c r="F20" s="62"/>
      <c r="G20" s="28"/>
      <c r="H20" s="214"/>
      <c r="I20" s="215"/>
      <c r="J20" s="399">
        <f t="shared" si="4"/>
        <v>0</v>
      </c>
      <c r="K20" s="198"/>
      <c r="L20" s="198"/>
      <c r="M20" s="154">
        <f t="shared" si="1"/>
        <v>0</v>
      </c>
      <c r="N20" s="154">
        <f t="shared" si="2"/>
        <v>0</v>
      </c>
      <c r="O20" s="155">
        <f t="shared" si="3"/>
        <v>0</v>
      </c>
    </row>
    <row r="21" spans="1:15" ht="20" customHeight="1" x14ac:dyDescent="0.35">
      <c r="A21" s="57"/>
      <c r="B21" s="58"/>
      <c r="C21" s="59"/>
      <c r="D21" s="60">
        <f t="shared" si="0"/>
        <v>2024</v>
      </c>
      <c r="E21" s="61"/>
      <c r="F21" s="62"/>
      <c r="G21" s="28"/>
      <c r="H21" s="214"/>
      <c r="I21" s="215"/>
      <c r="J21" s="399">
        <f t="shared" si="4"/>
        <v>0</v>
      </c>
      <c r="K21" s="198"/>
      <c r="L21" s="198"/>
      <c r="M21" s="154">
        <f t="shared" si="1"/>
        <v>0</v>
      </c>
      <c r="N21" s="154">
        <f t="shared" si="2"/>
        <v>0</v>
      </c>
      <c r="O21" s="155">
        <f t="shared" si="3"/>
        <v>0</v>
      </c>
    </row>
    <row r="22" spans="1:15" ht="20" customHeight="1" thickBot="1" x14ac:dyDescent="0.4">
      <c r="A22" s="64"/>
      <c r="B22" s="6"/>
      <c r="C22" s="65"/>
      <c r="D22" s="1">
        <f t="shared" ref="D22" si="5">Anno_rendicontato</f>
        <v>2024</v>
      </c>
      <c r="E22" s="66"/>
      <c r="F22" s="66"/>
      <c r="G22" s="33"/>
      <c r="H22" s="221"/>
      <c r="I22" s="222"/>
      <c r="J22" s="399">
        <f t="shared" si="4"/>
        <v>0</v>
      </c>
      <c r="K22" s="198"/>
      <c r="L22" s="198"/>
      <c r="M22" s="154">
        <f t="shared" si="1"/>
        <v>0</v>
      </c>
      <c r="N22" s="154">
        <f t="shared" si="2"/>
        <v>0</v>
      </c>
      <c r="O22" s="155">
        <f t="shared" si="3"/>
        <v>0</v>
      </c>
    </row>
    <row r="23" spans="1:15" ht="20" customHeight="1" thickBot="1" x14ac:dyDescent="0.4">
      <c r="C23" s="68"/>
      <c r="D23" s="68"/>
      <c r="E23" s="68"/>
      <c r="F23" s="68"/>
      <c r="G23" s="68"/>
      <c r="H23" s="200">
        <f>SUM(H5:H22)</f>
        <v>0</v>
      </c>
      <c r="I23" s="200">
        <f>SUM(I5:I22)</f>
        <v>0</v>
      </c>
      <c r="J23" s="200">
        <f>SUM(J5:J22)</f>
        <v>0</v>
      </c>
      <c r="K23" s="199">
        <f t="shared" ref="K23:O23" si="6">SUM(K5:K22)</f>
        <v>0</v>
      </c>
      <c r="L23" s="199">
        <f t="shared" si="6"/>
        <v>0</v>
      </c>
      <c r="M23" s="199">
        <f t="shared" si="6"/>
        <v>0</v>
      </c>
      <c r="N23" s="199">
        <f t="shared" si="6"/>
        <v>0</v>
      </c>
      <c r="O23" s="199">
        <f t="shared" si="6"/>
        <v>0</v>
      </c>
    </row>
    <row r="24" spans="1:15" ht="20" customHeight="1" x14ac:dyDescent="0.35">
      <c r="B24" s="375" t="s">
        <v>111</v>
      </c>
      <c r="C24" s="375"/>
      <c r="D24" s="375"/>
      <c r="E24" s="375"/>
      <c r="F24" s="375"/>
      <c r="G24" s="375"/>
      <c r="H24" s="375"/>
      <c r="I24" s="72"/>
      <c r="K24" s="70"/>
    </row>
    <row r="25" spans="1:15" x14ac:dyDescent="0.35">
      <c r="B25" s="376"/>
      <c r="C25" s="376"/>
      <c r="D25" s="376"/>
      <c r="E25" s="376"/>
      <c r="F25" s="376"/>
      <c r="G25" s="376"/>
      <c r="H25" s="376"/>
      <c r="I25" s="73"/>
      <c r="K25" s="56" t="str">
        <f>IF(AND(H25&lt;&gt;"",J25&lt;&gt;""),"Inserire solo uno dei due valori","")</f>
        <v/>
      </c>
    </row>
    <row r="26" spans="1:15" x14ac:dyDescent="0.35">
      <c r="B26" s="375"/>
      <c r="C26" s="375"/>
      <c r="D26" s="375"/>
      <c r="E26" s="375"/>
      <c r="F26" s="375"/>
      <c r="G26" s="375"/>
      <c r="H26" s="375"/>
      <c r="I26" s="72"/>
    </row>
  </sheetData>
  <mergeCells count="4">
    <mergeCell ref="B24:H24"/>
    <mergeCell ref="B25:H25"/>
    <mergeCell ref="B26:H26"/>
    <mergeCell ref="A3:H3"/>
  </mergeCells>
  <pageMargins left="0.7" right="0.7" top="0.75" bottom="0.75" header="0.3" footer="0.3"/>
  <pageSetup paperSize="9" scale="9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AB6A7-CE20-470C-A9C4-C21496D588C7}">
  <sheetPr>
    <pageSetUpPr fitToPage="1"/>
  </sheetPr>
  <dimension ref="A1:D17"/>
  <sheetViews>
    <sheetView showGridLines="0" zoomScale="80" zoomScaleNormal="80" workbookViewId="0">
      <selection activeCell="B4" sqref="B4:C5"/>
    </sheetView>
  </sheetViews>
  <sheetFormatPr defaultColWidth="9.08984375" defaultRowHeight="14.5" x14ac:dyDescent="0.35"/>
  <cols>
    <col min="1" max="1" width="3.453125" style="17" customWidth="1"/>
    <col min="2" max="2" width="59" style="18" customWidth="1"/>
    <col min="3" max="3" width="54.08984375" style="17" customWidth="1"/>
    <col min="4" max="16384" width="9.08984375" style="17"/>
  </cols>
  <sheetData>
    <row r="1" spans="1:4" ht="30" customHeight="1" x14ac:dyDescent="0.35">
      <c r="B1" s="276"/>
      <c r="C1" s="276"/>
    </row>
    <row r="2" spans="1:4" ht="30" customHeight="1" thickBot="1" x14ac:dyDescent="0.4">
      <c r="B2" s="276"/>
      <c r="C2" s="276"/>
    </row>
    <row r="3" spans="1:4" ht="30" customHeight="1" x14ac:dyDescent="0.35">
      <c r="B3" s="295" t="s">
        <v>128</v>
      </c>
      <c r="C3" s="296"/>
    </row>
    <row r="4" spans="1:4" ht="30" customHeight="1" x14ac:dyDescent="0.35">
      <c r="B4" s="297" t="s">
        <v>31</v>
      </c>
      <c r="C4" s="298"/>
    </row>
    <row r="5" spans="1:4" ht="30" customHeight="1" x14ac:dyDescent="0.35">
      <c r="B5" s="299"/>
      <c r="C5" s="298"/>
    </row>
    <row r="6" spans="1:4" s="13" customFormat="1" ht="30" customHeight="1" x14ac:dyDescent="0.45">
      <c r="A6" s="12"/>
      <c r="B6" s="289" t="s">
        <v>32</v>
      </c>
      <c r="C6" s="290"/>
    </row>
    <row r="7" spans="1:4" s="12" customFormat="1" ht="30" customHeight="1" x14ac:dyDescent="0.45">
      <c r="B7" s="291" t="s">
        <v>33</v>
      </c>
      <c r="C7" s="292"/>
    </row>
    <row r="8" spans="1:4" s="12" customFormat="1" ht="30" customHeight="1" x14ac:dyDescent="0.45">
      <c r="B8" s="300" t="s">
        <v>34</v>
      </c>
      <c r="C8" s="301"/>
    </row>
    <row r="9" spans="1:4" s="9" customFormat="1" ht="30" customHeight="1" x14ac:dyDescent="0.35">
      <c r="B9" s="291" t="s">
        <v>35</v>
      </c>
      <c r="C9" s="292"/>
    </row>
    <row r="10" spans="1:4" s="9" customFormat="1" ht="30" customHeight="1" x14ac:dyDescent="0.35">
      <c r="B10" s="291" t="s">
        <v>36</v>
      </c>
      <c r="C10" s="292"/>
    </row>
    <row r="11" spans="1:4" ht="30" customHeight="1" x14ac:dyDescent="0.35">
      <c r="B11" s="291" t="s">
        <v>37</v>
      </c>
      <c r="C11" s="292"/>
      <c r="D11" s="9"/>
    </row>
    <row r="12" spans="1:4" ht="30" customHeight="1" x14ac:dyDescent="0.35">
      <c r="B12" s="291" t="s">
        <v>38</v>
      </c>
      <c r="C12" s="292"/>
    </row>
    <row r="13" spans="1:4" ht="30" customHeight="1" thickBot="1" x14ac:dyDescent="0.4">
      <c r="B13" s="293" t="s">
        <v>39</v>
      </c>
      <c r="C13" s="294"/>
    </row>
    <row r="15" spans="1:4" x14ac:dyDescent="0.35">
      <c r="B15" s="20"/>
    </row>
    <row r="16" spans="1:4" x14ac:dyDescent="0.35">
      <c r="B16" s="20"/>
    </row>
    <row r="17" spans="2:2" x14ac:dyDescent="0.35">
      <c r="B17" s="20"/>
    </row>
  </sheetData>
  <dataConsolidate/>
  <mergeCells count="11">
    <mergeCell ref="B1:C2"/>
    <mergeCell ref="B6:C6"/>
    <mergeCell ref="B11:C11"/>
    <mergeCell ref="B12:C12"/>
    <mergeCell ref="B13:C13"/>
    <mergeCell ref="B3:C3"/>
    <mergeCell ref="B4:C5"/>
    <mergeCell ref="B7:C7"/>
    <mergeCell ref="B8:C8"/>
    <mergeCell ref="B9:C9"/>
    <mergeCell ref="B10:C10"/>
  </mergeCells>
  <pageMargins left="0.70866141732283472" right="0.70866141732283472" top="1.1417322834645669" bottom="0.74803149606299213" header="0.51181102362204722" footer="0.31496062992125984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pageSetUpPr fitToPage="1"/>
  </sheetPr>
  <dimension ref="A1:T25"/>
  <sheetViews>
    <sheetView showGridLines="0" topLeftCell="E1" zoomScale="80" zoomScaleNormal="80" workbookViewId="0">
      <selection activeCell="G6" sqref="G6:I17"/>
    </sheetView>
  </sheetViews>
  <sheetFormatPr defaultColWidth="9.08984375" defaultRowHeight="15.5" x14ac:dyDescent="0.35"/>
  <cols>
    <col min="1" max="1" width="28.453125" style="21" customWidth="1"/>
    <col min="2" max="2" width="21.6328125" style="21" customWidth="1"/>
    <col min="3" max="3" width="24.54296875" style="21" customWidth="1"/>
    <col min="4" max="4" width="18.54296875" style="21" customWidth="1"/>
    <col min="5" max="5" width="24.36328125" style="21" customWidth="1"/>
    <col min="6" max="6" width="19" style="21" customWidth="1"/>
    <col min="7" max="8" width="20.08984375" style="21" customWidth="1"/>
    <col min="9" max="9" width="14.08984375" style="21" customWidth="1"/>
    <col min="10" max="10" width="13.453125" style="21" bestFit="1" customWidth="1"/>
    <col min="11" max="11" width="16.36328125" style="21" bestFit="1" customWidth="1"/>
    <col min="12" max="13" width="11.26953125" style="21" customWidth="1"/>
    <col min="14" max="14" width="12.90625" style="21" customWidth="1"/>
    <col min="15" max="15" width="14.54296875" style="21" customWidth="1"/>
    <col min="16" max="16" width="15.26953125" style="21" customWidth="1"/>
    <col min="17" max="16384" width="9.08984375" style="21"/>
  </cols>
  <sheetData>
    <row r="1" spans="1:20" ht="31.75" customHeight="1" x14ac:dyDescent="0.35"/>
    <row r="2" spans="1:20" ht="33" customHeight="1" thickBot="1" x14ac:dyDescent="0.4"/>
    <row r="3" spans="1:20" s="16" customFormat="1" ht="30" customHeight="1" thickBot="1" x14ac:dyDescent="0.4">
      <c r="A3" s="312" t="str">
        <f>"SCHEDA COSTI PERSONALE DIPENDENTE (REALI) "&amp;Anno_rendicontato</f>
        <v>SCHEDA COSTI PERSONALE DIPENDENTE (REALI) 2024</v>
      </c>
      <c r="B3" s="313"/>
      <c r="C3" s="313"/>
      <c r="D3" s="313"/>
      <c r="E3" s="313"/>
      <c r="F3" s="313"/>
      <c r="G3" s="314"/>
      <c r="H3" s="143"/>
      <c r="I3" s="138" t="s">
        <v>25</v>
      </c>
      <c r="J3" s="146">
        <f>SUM(J6:J23)</f>
        <v>0</v>
      </c>
      <c r="P3" s="113">
        <f>SUMIF($F$6:$F$23,"orientamento",$J$6:$J$23)</f>
        <v>0</v>
      </c>
      <c r="Q3" s="113">
        <f>SUMIF($F$6:$F$23,"formazione",$J$6:$J$23)</f>
        <v>0</v>
      </c>
      <c r="R3" s="113">
        <f>SUMIF($F$6:$F$23,"gestione progetti di innovazione",$J$6:$J$23)</f>
        <v>0</v>
      </c>
      <c r="S3" s="113"/>
      <c r="T3" s="113"/>
    </row>
    <row r="4" spans="1:20" s="9" customFormat="1" ht="30" customHeight="1" x14ac:dyDescent="0.35">
      <c r="A4" s="315" t="s">
        <v>50</v>
      </c>
      <c r="B4" s="310" t="s">
        <v>133</v>
      </c>
      <c r="C4" s="310" t="s">
        <v>131</v>
      </c>
      <c r="D4" s="310" t="s">
        <v>132</v>
      </c>
      <c r="E4" s="317" t="s">
        <v>134</v>
      </c>
      <c r="F4" s="310" t="s">
        <v>55</v>
      </c>
      <c r="G4" s="310" t="s">
        <v>158</v>
      </c>
      <c r="H4" s="310" t="s">
        <v>159</v>
      </c>
      <c r="I4" s="310" t="s">
        <v>135</v>
      </c>
      <c r="J4" s="308" t="s">
        <v>56</v>
      </c>
      <c r="K4" s="302" t="s">
        <v>152</v>
      </c>
      <c r="L4" s="304" t="s">
        <v>153</v>
      </c>
      <c r="M4" s="304" t="s">
        <v>160</v>
      </c>
      <c r="N4" s="304" t="s">
        <v>154</v>
      </c>
      <c r="O4" s="304" t="s">
        <v>155</v>
      </c>
      <c r="P4" s="306" t="s">
        <v>156</v>
      </c>
      <c r="Q4" s="23"/>
      <c r="R4" s="23"/>
      <c r="S4" s="23"/>
      <c r="T4" s="23"/>
    </row>
    <row r="5" spans="1:20" s="9" customFormat="1" ht="44" customHeight="1" x14ac:dyDescent="0.35">
      <c r="A5" s="316"/>
      <c r="B5" s="311"/>
      <c r="C5" s="311"/>
      <c r="D5" s="311"/>
      <c r="E5" s="318"/>
      <c r="F5" s="311"/>
      <c r="G5" s="311"/>
      <c r="H5" s="311"/>
      <c r="I5" s="311"/>
      <c r="J5" s="309"/>
      <c r="K5" s="303"/>
      <c r="L5" s="305"/>
      <c r="M5" s="305"/>
      <c r="N5" s="305"/>
      <c r="O5" s="305"/>
      <c r="P5" s="307"/>
      <c r="Q5" s="23"/>
      <c r="R5" s="23"/>
      <c r="S5" s="23"/>
      <c r="T5" s="23"/>
    </row>
    <row r="6" spans="1:20" s="9" customFormat="1" ht="20" customHeight="1" x14ac:dyDescent="0.35">
      <c r="A6" s="27"/>
      <c r="B6" s="41"/>
      <c r="C6" s="28"/>
      <c r="D6" s="28"/>
      <c r="E6" s="29"/>
      <c r="F6" s="28"/>
      <c r="G6" s="149"/>
      <c r="H6" s="149"/>
      <c r="I6" s="147"/>
      <c r="J6" s="154">
        <f>K6+L6</f>
        <v>0</v>
      </c>
      <c r="K6" s="154">
        <f>ROUND(G6*I6,2)</f>
        <v>0</v>
      </c>
      <c r="L6" s="154">
        <f>ROUND(H6*I6,2)</f>
        <v>0</v>
      </c>
      <c r="M6" s="154">
        <f>K6+L6</f>
        <v>0</v>
      </c>
      <c r="N6" s="154">
        <f>ROUND(K6*50%,2)</f>
        <v>0</v>
      </c>
      <c r="O6" s="154">
        <f>ROUND(L6*25%,2)</f>
        <v>0</v>
      </c>
      <c r="P6" s="155">
        <f>N6+O6</f>
        <v>0</v>
      </c>
      <c r="Q6" s="23"/>
      <c r="R6" s="23"/>
      <c r="S6" s="23"/>
      <c r="T6" s="23" t="s">
        <v>57</v>
      </c>
    </row>
    <row r="7" spans="1:20" s="9" customFormat="1" ht="20" customHeight="1" x14ac:dyDescent="0.35">
      <c r="A7" s="27"/>
      <c r="B7" s="41"/>
      <c r="C7" s="28"/>
      <c r="D7" s="28"/>
      <c r="E7" s="29"/>
      <c r="F7" s="28"/>
      <c r="G7" s="149"/>
      <c r="H7" s="149"/>
      <c r="I7" s="147"/>
      <c r="J7" s="154">
        <f t="shared" ref="J7:J22" si="0">K7+L7</f>
        <v>0</v>
      </c>
      <c r="K7" s="154">
        <f t="shared" ref="K7:K22" si="1">ROUND(G7*I7,2)</f>
        <v>0</v>
      </c>
      <c r="L7" s="154">
        <f t="shared" ref="L7:L22" si="2">ROUND(H7*I7,2)</f>
        <v>0</v>
      </c>
      <c r="M7" s="154">
        <f t="shared" ref="M7:M22" si="3">K7+L7</f>
        <v>0</v>
      </c>
      <c r="N7" s="154">
        <f t="shared" ref="N7:N22" si="4">ROUND(K7*50%,2)</f>
        <v>0</v>
      </c>
      <c r="O7" s="154">
        <f t="shared" ref="O7:O22" si="5">ROUND(L7*25%,2)</f>
        <v>0</v>
      </c>
      <c r="P7" s="155">
        <f t="shared" ref="P7:P22" si="6">N7+O7</f>
        <v>0</v>
      </c>
      <c r="Q7" s="23"/>
      <c r="R7" s="23"/>
      <c r="S7" s="23"/>
      <c r="T7" s="23" t="s">
        <v>58</v>
      </c>
    </row>
    <row r="8" spans="1:20" s="9" customFormat="1" ht="20" customHeight="1" x14ac:dyDescent="0.35">
      <c r="A8" s="27"/>
      <c r="B8" s="41"/>
      <c r="C8" s="28"/>
      <c r="D8" s="28"/>
      <c r="E8" s="29"/>
      <c r="F8" s="28"/>
      <c r="G8" s="149"/>
      <c r="H8" s="149"/>
      <c r="I8" s="147"/>
      <c r="J8" s="154">
        <f t="shared" si="0"/>
        <v>0</v>
      </c>
      <c r="K8" s="154">
        <f t="shared" si="1"/>
        <v>0</v>
      </c>
      <c r="L8" s="154">
        <f t="shared" si="2"/>
        <v>0</v>
      </c>
      <c r="M8" s="154">
        <f t="shared" si="3"/>
        <v>0</v>
      </c>
      <c r="N8" s="154">
        <f t="shared" si="4"/>
        <v>0</v>
      </c>
      <c r="O8" s="154">
        <f t="shared" si="5"/>
        <v>0</v>
      </c>
      <c r="P8" s="155">
        <f t="shared" si="6"/>
        <v>0</v>
      </c>
      <c r="Q8" s="23"/>
      <c r="R8" s="23"/>
      <c r="S8" s="23"/>
      <c r="T8" s="23" t="s">
        <v>59</v>
      </c>
    </row>
    <row r="9" spans="1:20" s="9" customFormat="1" ht="20" customHeight="1" x14ac:dyDescent="0.35">
      <c r="A9" s="27"/>
      <c r="B9" s="41"/>
      <c r="C9" s="28"/>
      <c r="D9" s="28"/>
      <c r="E9" s="29"/>
      <c r="F9" s="28"/>
      <c r="G9" s="149"/>
      <c r="H9" s="149"/>
      <c r="I9" s="147"/>
      <c r="J9" s="154">
        <f t="shared" si="0"/>
        <v>0</v>
      </c>
      <c r="K9" s="154">
        <f t="shared" si="1"/>
        <v>0</v>
      </c>
      <c r="L9" s="154">
        <f t="shared" si="2"/>
        <v>0</v>
      </c>
      <c r="M9" s="154">
        <f t="shared" si="3"/>
        <v>0</v>
      </c>
      <c r="N9" s="154">
        <f t="shared" si="4"/>
        <v>0</v>
      </c>
      <c r="O9" s="154">
        <f t="shared" si="5"/>
        <v>0</v>
      </c>
      <c r="P9" s="155">
        <f t="shared" si="6"/>
        <v>0</v>
      </c>
    </row>
    <row r="10" spans="1:20" s="9" customFormat="1" ht="20" customHeight="1" x14ac:dyDescent="0.35">
      <c r="A10" s="27"/>
      <c r="B10" s="41"/>
      <c r="C10" s="28"/>
      <c r="D10" s="28"/>
      <c r="E10" s="29"/>
      <c r="F10" s="28"/>
      <c r="G10" s="149"/>
      <c r="H10" s="149"/>
      <c r="I10" s="147"/>
      <c r="J10" s="154">
        <f t="shared" si="0"/>
        <v>0</v>
      </c>
      <c r="K10" s="154">
        <f t="shared" si="1"/>
        <v>0</v>
      </c>
      <c r="L10" s="154">
        <f t="shared" si="2"/>
        <v>0</v>
      </c>
      <c r="M10" s="154">
        <f t="shared" si="3"/>
        <v>0</v>
      </c>
      <c r="N10" s="154">
        <f t="shared" si="4"/>
        <v>0</v>
      </c>
      <c r="O10" s="154">
        <f t="shared" si="5"/>
        <v>0</v>
      </c>
      <c r="P10" s="155">
        <f t="shared" si="6"/>
        <v>0</v>
      </c>
    </row>
    <row r="11" spans="1:20" s="9" customFormat="1" ht="20" customHeight="1" x14ac:dyDescent="0.35">
      <c r="A11" s="27"/>
      <c r="B11" s="41"/>
      <c r="C11" s="28"/>
      <c r="D11" s="28"/>
      <c r="E11" s="29"/>
      <c r="F11" s="28"/>
      <c r="G11" s="149"/>
      <c r="H11" s="149"/>
      <c r="I11" s="147"/>
      <c r="J11" s="154">
        <f t="shared" si="0"/>
        <v>0</v>
      </c>
      <c r="K11" s="154">
        <f t="shared" si="1"/>
        <v>0</v>
      </c>
      <c r="L11" s="154">
        <f t="shared" si="2"/>
        <v>0</v>
      </c>
      <c r="M11" s="154">
        <f t="shared" si="3"/>
        <v>0</v>
      </c>
      <c r="N11" s="154">
        <f t="shared" si="4"/>
        <v>0</v>
      </c>
      <c r="O11" s="154">
        <f t="shared" si="5"/>
        <v>0</v>
      </c>
      <c r="P11" s="155">
        <f t="shared" si="6"/>
        <v>0</v>
      </c>
    </row>
    <row r="12" spans="1:20" ht="20" customHeight="1" x14ac:dyDescent="0.35">
      <c r="A12" s="27"/>
      <c r="B12" s="41"/>
      <c r="C12" s="28"/>
      <c r="D12" s="28"/>
      <c r="E12" s="29"/>
      <c r="F12" s="28"/>
      <c r="G12" s="149"/>
      <c r="H12" s="149"/>
      <c r="I12" s="147"/>
      <c r="J12" s="154">
        <f t="shared" si="0"/>
        <v>0</v>
      </c>
      <c r="K12" s="154">
        <f t="shared" si="1"/>
        <v>0</v>
      </c>
      <c r="L12" s="154">
        <f t="shared" si="2"/>
        <v>0</v>
      </c>
      <c r="M12" s="154">
        <f t="shared" si="3"/>
        <v>0</v>
      </c>
      <c r="N12" s="154">
        <f t="shared" si="4"/>
        <v>0</v>
      </c>
      <c r="O12" s="154">
        <f t="shared" si="5"/>
        <v>0</v>
      </c>
      <c r="P12" s="155">
        <f t="shared" si="6"/>
        <v>0</v>
      </c>
    </row>
    <row r="13" spans="1:20" ht="20" customHeight="1" x14ac:dyDescent="0.35">
      <c r="A13" s="27"/>
      <c r="B13" s="41"/>
      <c r="C13" s="28"/>
      <c r="D13" s="28"/>
      <c r="E13" s="29"/>
      <c r="F13" s="28"/>
      <c r="G13" s="149"/>
      <c r="H13" s="149"/>
      <c r="I13" s="147"/>
      <c r="J13" s="154">
        <f t="shared" si="0"/>
        <v>0</v>
      </c>
      <c r="K13" s="154">
        <f t="shared" si="1"/>
        <v>0</v>
      </c>
      <c r="L13" s="154">
        <f t="shared" si="2"/>
        <v>0</v>
      </c>
      <c r="M13" s="154">
        <f t="shared" si="3"/>
        <v>0</v>
      </c>
      <c r="N13" s="154">
        <f t="shared" si="4"/>
        <v>0</v>
      </c>
      <c r="O13" s="154">
        <f t="shared" si="5"/>
        <v>0</v>
      </c>
      <c r="P13" s="155">
        <f t="shared" si="6"/>
        <v>0</v>
      </c>
    </row>
    <row r="14" spans="1:20" ht="20" customHeight="1" x14ac:dyDescent="0.35">
      <c r="A14" s="27"/>
      <c r="B14" s="41"/>
      <c r="C14" s="28"/>
      <c r="D14" s="28"/>
      <c r="E14" s="29"/>
      <c r="F14" s="28"/>
      <c r="G14" s="149"/>
      <c r="H14" s="149"/>
      <c r="I14" s="147"/>
      <c r="J14" s="154">
        <f t="shared" si="0"/>
        <v>0</v>
      </c>
      <c r="K14" s="154">
        <f t="shared" si="1"/>
        <v>0</v>
      </c>
      <c r="L14" s="154">
        <f t="shared" si="2"/>
        <v>0</v>
      </c>
      <c r="M14" s="154">
        <f t="shared" si="3"/>
        <v>0</v>
      </c>
      <c r="N14" s="154">
        <f t="shared" si="4"/>
        <v>0</v>
      </c>
      <c r="O14" s="154">
        <f t="shared" si="5"/>
        <v>0</v>
      </c>
      <c r="P14" s="155">
        <f t="shared" si="6"/>
        <v>0</v>
      </c>
    </row>
    <row r="15" spans="1:20" ht="20" customHeight="1" x14ac:dyDescent="0.35">
      <c r="A15" s="27"/>
      <c r="B15" s="41"/>
      <c r="C15" s="28"/>
      <c r="D15" s="28"/>
      <c r="E15" s="29"/>
      <c r="F15" s="28"/>
      <c r="G15" s="149"/>
      <c r="H15" s="149"/>
      <c r="I15" s="147"/>
      <c r="J15" s="154">
        <f t="shared" si="0"/>
        <v>0</v>
      </c>
      <c r="K15" s="154">
        <f t="shared" si="1"/>
        <v>0</v>
      </c>
      <c r="L15" s="154">
        <f t="shared" si="2"/>
        <v>0</v>
      </c>
      <c r="M15" s="154">
        <f t="shared" si="3"/>
        <v>0</v>
      </c>
      <c r="N15" s="154">
        <f t="shared" si="4"/>
        <v>0</v>
      </c>
      <c r="O15" s="154">
        <f t="shared" si="5"/>
        <v>0</v>
      </c>
      <c r="P15" s="155">
        <f t="shared" si="6"/>
        <v>0</v>
      </c>
    </row>
    <row r="16" spans="1:20" ht="20" customHeight="1" x14ac:dyDescent="0.35">
      <c r="A16" s="27"/>
      <c r="B16" s="41"/>
      <c r="C16" s="28"/>
      <c r="D16" s="28"/>
      <c r="E16" s="29"/>
      <c r="F16" s="28"/>
      <c r="G16" s="149"/>
      <c r="H16" s="149"/>
      <c r="I16" s="147"/>
      <c r="J16" s="154">
        <f t="shared" si="0"/>
        <v>0</v>
      </c>
      <c r="K16" s="154">
        <f t="shared" si="1"/>
        <v>0</v>
      </c>
      <c r="L16" s="154">
        <f t="shared" si="2"/>
        <v>0</v>
      </c>
      <c r="M16" s="154">
        <f t="shared" si="3"/>
        <v>0</v>
      </c>
      <c r="N16" s="154">
        <f t="shared" si="4"/>
        <v>0</v>
      </c>
      <c r="O16" s="154">
        <f t="shared" si="5"/>
        <v>0</v>
      </c>
      <c r="P16" s="155">
        <f t="shared" si="6"/>
        <v>0</v>
      </c>
    </row>
    <row r="17" spans="1:16" s="9" customFormat="1" ht="20" customHeight="1" x14ac:dyDescent="0.35">
      <c r="A17" s="27"/>
      <c r="B17" s="41"/>
      <c r="C17" s="28"/>
      <c r="D17" s="28"/>
      <c r="E17" s="29"/>
      <c r="F17" s="28"/>
      <c r="G17" s="149"/>
      <c r="H17" s="149"/>
      <c r="I17" s="147"/>
      <c r="J17" s="154">
        <f t="shared" si="0"/>
        <v>0</v>
      </c>
      <c r="K17" s="154">
        <f t="shared" si="1"/>
        <v>0</v>
      </c>
      <c r="L17" s="154">
        <f t="shared" si="2"/>
        <v>0</v>
      </c>
      <c r="M17" s="154">
        <f t="shared" si="3"/>
        <v>0</v>
      </c>
      <c r="N17" s="154">
        <f t="shared" si="4"/>
        <v>0</v>
      </c>
      <c r="O17" s="154">
        <f t="shared" si="5"/>
        <v>0</v>
      </c>
      <c r="P17" s="155">
        <f t="shared" si="6"/>
        <v>0</v>
      </c>
    </row>
    <row r="18" spans="1:16" s="9" customFormat="1" ht="20" customHeight="1" x14ac:dyDescent="0.35">
      <c r="A18" s="27"/>
      <c r="B18" s="41"/>
      <c r="C18" s="28"/>
      <c r="D18" s="28"/>
      <c r="E18" s="29"/>
      <c r="F18" s="28"/>
      <c r="G18" s="149"/>
      <c r="H18" s="149"/>
      <c r="I18" s="147"/>
      <c r="J18" s="154">
        <f t="shared" si="0"/>
        <v>0</v>
      </c>
      <c r="K18" s="154">
        <f t="shared" si="1"/>
        <v>0</v>
      </c>
      <c r="L18" s="154">
        <f t="shared" si="2"/>
        <v>0</v>
      </c>
      <c r="M18" s="154">
        <f t="shared" si="3"/>
        <v>0</v>
      </c>
      <c r="N18" s="154">
        <f t="shared" si="4"/>
        <v>0</v>
      </c>
      <c r="O18" s="154">
        <f t="shared" si="5"/>
        <v>0</v>
      </c>
      <c r="P18" s="155">
        <f t="shared" si="6"/>
        <v>0</v>
      </c>
    </row>
    <row r="19" spans="1:16" s="9" customFormat="1" ht="20" customHeight="1" x14ac:dyDescent="0.35">
      <c r="A19" s="27"/>
      <c r="B19" s="41"/>
      <c r="C19" s="28"/>
      <c r="D19" s="28"/>
      <c r="E19" s="29"/>
      <c r="F19" s="28"/>
      <c r="G19" s="149"/>
      <c r="H19" s="149"/>
      <c r="I19" s="147"/>
      <c r="J19" s="154">
        <f t="shared" si="0"/>
        <v>0</v>
      </c>
      <c r="K19" s="154">
        <f t="shared" si="1"/>
        <v>0</v>
      </c>
      <c r="L19" s="154">
        <f t="shared" si="2"/>
        <v>0</v>
      </c>
      <c r="M19" s="154">
        <f t="shared" si="3"/>
        <v>0</v>
      </c>
      <c r="N19" s="154">
        <f t="shared" si="4"/>
        <v>0</v>
      </c>
      <c r="O19" s="154">
        <f t="shared" si="5"/>
        <v>0</v>
      </c>
      <c r="P19" s="155">
        <f t="shared" si="6"/>
        <v>0</v>
      </c>
    </row>
    <row r="20" spans="1:16" s="9" customFormat="1" ht="20" customHeight="1" x14ac:dyDescent="0.35">
      <c r="A20" s="27"/>
      <c r="B20" s="41"/>
      <c r="C20" s="28"/>
      <c r="D20" s="28"/>
      <c r="E20" s="29"/>
      <c r="F20" s="28"/>
      <c r="G20" s="149"/>
      <c r="H20" s="149"/>
      <c r="I20" s="147"/>
      <c r="J20" s="154">
        <f t="shared" si="0"/>
        <v>0</v>
      </c>
      <c r="K20" s="154">
        <f t="shared" si="1"/>
        <v>0</v>
      </c>
      <c r="L20" s="154">
        <f t="shared" si="2"/>
        <v>0</v>
      </c>
      <c r="M20" s="154">
        <f t="shared" si="3"/>
        <v>0</v>
      </c>
      <c r="N20" s="154">
        <f t="shared" si="4"/>
        <v>0</v>
      </c>
      <c r="O20" s="154">
        <f t="shared" si="5"/>
        <v>0</v>
      </c>
      <c r="P20" s="155">
        <f t="shared" si="6"/>
        <v>0</v>
      </c>
    </row>
    <row r="21" spans="1:16" s="9" customFormat="1" ht="20" customHeight="1" x14ac:dyDescent="0.35">
      <c r="A21" s="27"/>
      <c r="B21" s="41"/>
      <c r="C21" s="28"/>
      <c r="D21" s="28"/>
      <c r="E21" s="29"/>
      <c r="F21" s="28"/>
      <c r="G21" s="149"/>
      <c r="H21" s="149"/>
      <c r="I21" s="147"/>
      <c r="J21" s="154">
        <f t="shared" si="0"/>
        <v>0</v>
      </c>
      <c r="K21" s="154">
        <f t="shared" si="1"/>
        <v>0</v>
      </c>
      <c r="L21" s="154">
        <f t="shared" si="2"/>
        <v>0</v>
      </c>
      <c r="M21" s="154">
        <f t="shared" si="3"/>
        <v>0</v>
      </c>
      <c r="N21" s="154">
        <f t="shared" si="4"/>
        <v>0</v>
      </c>
      <c r="O21" s="154">
        <f t="shared" si="5"/>
        <v>0</v>
      </c>
      <c r="P21" s="155">
        <f t="shared" si="6"/>
        <v>0</v>
      </c>
    </row>
    <row r="22" spans="1:16" s="9" customFormat="1" ht="20" customHeight="1" x14ac:dyDescent="0.35">
      <c r="A22" s="27"/>
      <c r="B22" s="41"/>
      <c r="C22" s="28"/>
      <c r="D22" s="28"/>
      <c r="E22" s="29"/>
      <c r="F22" s="28"/>
      <c r="G22" s="149"/>
      <c r="H22" s="149"/>
      <c r="I22" s="147"/>
      <c r="J22" s="154">
        <f t="shared" si="0"/>
        <v>0</v>
      </c>
      <c r="K22" s="154">
        <f t="shared" si="1"/>
        <v>0</v>
      </c>
      <c r="L22" s="154">
        <f t="shared" si="2"/>
        <v>0</v>
      </c>
      <c r="M22" s="154">
        <f t="shared" si="3"/>
        <v>0</v>
      </c>
      <c r="N22" s="154">
        <f t="shared" si="4"/>
        <v>0</v>
      </c>
      <c r="O22" s="154">
        <f t="shared" si="5"/>
        <v>0</v>
      </c>
      <c r="P22" s="155">
        <f t="shared" si="6"/>
        <v>0</v>
      </c>
    </row>
    <row r="23" spans="1:16" ht="20" customHeight="1" thickBot="1" x14ac:dyDescent="0.4">
      <c r="A23" s="30"/>
      <c r="B23" s="43"/>
      <c r="C23" s="31"/>
      <c r="D23" s="31"/>
      <c r="E23" s="32"/>
      <c r="F23" s="33"/>
      <c r="G23" s="150"/>
      <c r="H23" s="150"/>
      <c r="I23" s="148"/>
      <c r="J23" s="156">
        <f>K23+L23</f>
        <v>0</v>
      </c>
      <c r="K23" s="154">
        <f t="shared" ref="K23" si="7">ROUND(G23*I23,2)</f>
        <v>0</v>
      </c>
      <c r="L23" s="154">
        <f t="shared" ref="L23" si="8">ROUND(H23*I23,2)</f>
        <v>0</v>
      </c>
      <c r="M23" s="154">
        <f t="shared" ref="M23" si="9">K23+L23</f>
        <v>0</v>
      </c>
      <c r="N23" s="154">
        <f t="shared" ref="N23" si="10">ROUND(K23*50%,2)</f>
        <v>0</v>
      </c>
      <c r="O23" s="154">
        <f t="shared" ref="O23" si="11">ROUND(L23*25%,2)</f>
        <v>0</v>
      </c>
      <c r="P23" s="155">
        <f t="shared" ref="P23" si="12">N23+O23</f>
        <v>0</v>
      </c>
    </row>
    <row r="24" spans="1:16" ht="20" customHeight="1" thickBot="1" x14ac:dyDescent="0.4">
      <c r="A24" s="163"/>
      <c r="B24" s="164"/>
      <c r="C24" s="164"/>
      <c r="D24" s="165"/>
      <c r="E24" s="165"/>
      <c r="F24" s="166"/>
      <c r="G24" s="166"/>
      <c r="H24" s="166"/>
      <c r="I24" s="167" t="s">
        <v>25</v>
      </c>
      <c r="J24" s="162">
        <f>SUM(J6:J23)</f>
        <v>0</v>
      </c>
      <c r="K24" s="162">
        <f>SUM(K6:K23)</f>
        <v>0</v>
      </c>
      <c r="L24" s="162">
        <f>SUM(L6:L23)</f>
        <v>0</v>
      </c>
      <c r="M24" s="162">
        <f t="shared" ref="M24:P24" si="13">SUM(M6:M23)</f>
        <v>0</v>
      </c>
      <c r="N24" s="162">
        <f t="shared" si="13"/>
        <v>0</v>
      </c>
      <c r="O24" s="162">
        <f t="shared" si="13"/>
        <v>0</v>
      </c>
      <c r="P24" s="162">
        <f t="shared" si="13"/>
        <v>0</v>
      </c>
    </row>
    <row r="25" spans="1:16" ht="20" customHeight="1" x14ac:dyDescent="0.35">
      <c r="A25" s="132" t="s">
        <v>60</v>
      </c>
      <c r="B25" s="37"/>
    </row>
  </sheetData>
  <mergeCells count="17">
    <mergeCell ref="J4:J5"/>
    <mergeCell ref="F4:F5"/>
    <mergeCell ref="G4:G5"/>
    <mergeCell ref="I4:I5"/>
    <mergeCell ref="A3:G3"/>
    <mergeCell ref="A4:A5"/>
    <mergeCell ref="B4:B5"/>
    <mergeCell ref="C4:C5"/>
    <mergeCell ref="D4:D5"/>
    <mergeCell ref="E4:E5"/>
    <mergeCell ref="H4:H5"/>
    <mergeCell ref="K4:K5"/>
    <mergeCell ref="L4:L5"/>
    <mergeCell ref="N4:N5"/>
    <mergeCell ref="O4:O5"/>
    <mergeCell ref="P4:P5"/>
    <mergeCell ref="M4:M5"/>
  </mergeCells>
  <pageMargins left="0.7" right="0.7" top="0.75" bottom="0.75" header="0.3" footer="0.3"/>
  <pageSetup paperSize="9" scale="8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K11"/>
  <sheetViews>
    <sheetView showGridLines="0" topLeftCell="B2" zoomScale="80" zoomScaleNormal="80" workbookViewId="0">
      <selection activeCell="D8" sqref="D8:E10"/>
    </sheetView>
  </sheetViews>
  <sheetFormatPr defaultColWidth="9.08984375" defaultRowHeight="15.5" x14ac:dyDescent="0.35"/>
  <cols>
    <col min="1" max="1" width="28.453125" style="21" customWidth="1"/>
    <col min="2" max="2" width="21.6328125" style="21" customWidth="1"/>
    <col min="3" max="3" width="24.08984375" style="21" customWidth="1"/>
    <col min="4" max="5" width="24.54296875" style="21" customWidth="1"/>
    <col min="6" max="6" width="18.54296875" style="21" customWidth="1"/>
    <col min="7" max="7" width="12.7265625" style="21" customWidth="1"/>
    <col min="8" max="8" width="11.26953125" style="21" customWidth="1"/>
    <col min="9" max="9" width="16.6328125" style="21" customWidth="1"/>
    <col min="10" max="10" width="13.36328125" style="21" customWidth="1"/>
    <col min="11" max="11" width="15.08984375" style="21" customWidth="1"/>
    <col min="12" max="16384" width="9.08984375" style="21"/>
  </cols>
  <sheetData>
    <row r="1" spans="1:11" ht="31.75" customHeight="1" x14ac:dyDescent="0.35"/>
    <row r="2" spans="1:11" ht="31.75" customHeight="1" thickBot="1" x14ac:dyDescent="0.4"/>
    <row r="3" spans="1:11" s="9" customFormat="1" ht="30" customHeight="1" thickBot="1" x14ac:dyDescent="0.4">
      <c r="A3" s="312" t="str">
        <f>"SCHEDA COSTI PERSONALE DIPENDENTE  (STANDARD) "&amp;Anno_rendicontato</f>
        <v>SCHEDA COSTI PERSONALE DIPENDENTE  (STANDARD) 2024</v>
      </c>
      <c r="B3" s="313"/>
      <c r="C3" s="313"/>
      <c r="D3" s="313"/>
      <c r="E3" s="313"/>
      <c r="F3" s="322"/>
    </row>
    <row r="4" spans="1:11" s="35" customFormat="1" ht="30" customHeight="1" x14ac:dyDescent="0.25">
      <c r="A4" s="335" t="s">
        <v>40</v>
      </c>
      <c r="B4" s="323" t="s">
        <v>41</v>
      </c>
      <c r="C4" s="323" t="s">
        <v>44</v>
      </c>
      <c r="D4" s="323" t="s">
        <v>161</v>
      </c>
      <c r="E4" s="323" t="s">
        <v>162</v>
      </c>
      <c r="F4" s="325" t="s">
        <v>42</v>
      </c>
      <c r="G4" s="302" t="s">
        <v>157</v>
      </c>
      <c r="H4" s="304" t="s">
        <v>153</v>
      </c>
      <c r="I4" s="304" t="s">
        <v>154</v>
      </c>
      <c r="J4" s="304" t="s">
        <v>155</v>
      </c>
      <c r="K4" s="306" t="s">
        <v>156</v>
      </c>
    </row>
    <row r="5" spans="1:11" s="35" customFormat="1" ht="30" customHeight="1" x14ac:dyDescent="0.25">
      <c r="A5" s="336"/>
      <c r="B5" s="324"/>
      <c r="C5" s="324"/>
      <c r="D5" s="324"/>
      <c r="E5" s="324"/>
      <c r="F5" s="326"/>
      <c r="G5" s="303"/>
      <c r="H5" s="305"/>
      <c r="I5" s="305"/>
      <c r="J5" s="305"/>
      <c r="K5" s="307"/>
    </row>
    <row r="6" spans="1:11" ht="30" customHeight="1" x14ac:dyDescent="0.35">
      <c r="A6" s="336"/>
      <c r="B6" s="327" t="s">
        <v>151</v>
      </c>
      <c r="C6" s="329" t="s">
        <v>121</v>
      </c>
      <c r="D6" s="331" t="s">
        <v>45</v>
      </c>
      <c r="E6" s="331" t="s">
        <v>45</v>
      </c>
      <c r="F6" s="333" t="s">
        <v>43</v>
      </c>
      <c r="G6" s="303"/>
      <c r="H6" s="305"/>
      <c r="I6" s="305"/>
      <c r="J6" s="305"/>
      <c r="K6" s="307"/>
    </row>
    <row r="7" spans="1:11" ht="30" customHeight="1" thickBot="1" x14ac:dyDescent="0.4">
      <c r="A7" s="337"/>
      <c r="B7" s="328"/>
      <c r="C7" s="330"/>
      <c r="D7" s="332"/>
      <c r="E7" s="332"/>
      <c r="F7" s="334"/>
      <c r="G7" s="319"/>
      <c r="H7" s="320"/>
      <c r="I7" s="320"/>
      <c r="J7" s="320"/>
      <c r="K7" s="321"/>
    </row>
    <row r="8" spans="1:11" s="35" customFormat="1" ht="30" customHeight="1" x14ac:dyDescent="0.25">
      <c r="A8" s="40" t="s">
        <v>46</v>
      </c>
      <c r="B8" s="125"/>
      <c r="C8" s="126">
        <v>83</v>
      </c>
      <c r="D8" s="127"/>
      <c r="E8" s="151"/>
      <c r="F8" s="154">
        <f>C8*D8+E8*C8</f>
        <v>0</v>
      </c>
      <c r="G8" s="154">
        <f>D8*C8</f>
        <v>0</v>
      </c>
      <c r="H8" s="154">
        <f>E8*C8</f>
        <v>0</v>
      </c>
      <c r="I8" s="154">
        <f>ROUND(G8*50%,2)</f>
        <v>0</v>
      </c>
      <c r="J8" s="154">
        <f>ROUND(H8*25%,2)</f>
        <v>0</v>
      </c>
      <c r="K8" s="155">
        <f>I8+J8</f>
        <v>0</v>
      </c>
    </row>
    <row r="9" spans="1:11" s="35" customFormat="1" ht="30" customHeight="1" x14ac:dyDescent="0.25">
      <c r="A9" s="96" t="s">
        <v>47</v>
      </c>
      <c r="B9" s="97"/>
      <c r="C9" s="98">
        <v>47</v>
      </c>
      <c r="D9" s="99"/>
      <c r="E9" s="152"/>
      <c r="F9" s="154">
        <f t="shared" ref="F9:F10" si="0">C9*D9+E9*C9</f>
        <v>0</v>
      </c>
      <c r="G9" s="154">
        <f t="shared" ref="G9:G10" si="1">D9*C9</f>
        <v>0</v>
      </c>
      <c r="H9" s="154">
        <f t="shared" ref="H9:H10" si="2">E9*C9</f>
        <v>0</v>
      </c>
      <c r="I9" s="154">
        <f t="shared" ref="I9:I10" si="3">ROUND(G9*50%,2)</f>
        <v>0</v>
      </c>
      <c r="J9" s="154">
        <f t="shared" ref="J9:J10" si="4">ROUND(H9*25%,2)</f>
        <v>0</v>
      </c>
      <c r="K9" s="155">
        <f t="shared" ref="K9:K10" si="5">I9+J9</f>
        <v>0</v>
      </c>
    </row>
    <row r="10" spans="1:11" s="35" customFormat="1" ht="30" customHeight="1" thickBot="1" x14ac:dyDescent="0.3">
      <c r="A10" s="96" t="s">
        <v>48</v>
      </c>
      <c r="B10" s="97"/>
      <c r="C10" s="98">
        <v>30</v>
      </c>
      <c r="D10" s="99"/>
      <c r="E10" s="152"/>
      <c r="F10" s="156">
        <f t="shared" si="0"/>
        <v>0</v>
      </c>
      <c r="G10" s="156">
        <f t="shared" si="1"/>
        <v>0</v>
      </c>
      <c r="H10" s="156">
        <f t="shared" si="2"/>
        <v>0</v>
      </c>
      <c r="I10" s="156">
        <f t="shared" si="3"/>
        <v>0</v>
      </c>
      <c r="J10" s="156">
        <f t="shared" si="4"/>
        <v>0</v>
      </c>
      <c r="K10" s="157">
        <f t="shared" si="5"/>
        <v>0</v>
      </c>
    </row>
    <row r="11" spans="1:11" s="35" customFormat="1" ht="30" customHeight="1" thickBot="1" x14ac:dyDescent="0.3">
      <c r="A11" s="100" t="s">
        <v>49</v>
      </c>
      <c r="B11" s="101">
        <f>SUM(B8:B10)</f>
        <v>0</v>
      </c>
      <c r="C11" s="102"/>
      <c r="D11" s="101">
        <f t="shared" ref="D11:K11" si="6">SUM(D8:D10)</f>
        <v>0</v>
      </c>
      <c r="E11" s="153">
        <f t="shared" si="6"/>
        <v>0</v>
      </c>
      <c r="F11" s="158">
        <f t="shared" si="6"/>
        <v>0</v>
      </c>
      <c r="G11" s="159">
        <f t="shared" si="6"/>
        <v>0</v>
      </c>
      <c r="H11" s="159">
        <f t="shared" si="6"/>
        <v>0</v>
      </c>
      <c r="I11" s="159">
        <f t="shared" si="6"/>
        <v>0</v>
      </c>
      <c r="J11" s="159">
        <f t="shared" si="6"/>
        <v>0</v>
      </c>
      <c r="K11" s="160">
        <f t="shared" si="6"/>
        <v>0</v>
      </c>
    </row>
  </sheetData>
  <mergeCells count="17">
    <mergeCell ref="B6:B7"/>
    <mergeCell ref="C6:C7"/>
    <mergeCell ref="D6:D7"/>
    <mergeCell ref="F6:F7"/>
    <mergeCell ref="A4:A7"/>
    <mergeCell ref="E4:E5"/>
    <mergeCell ref="E6:E7"/>
    <mergeCell ref="A3:F3"/>
    <mergeCell ref="B4:B5"/>
    <mergeCell ref="C4:C5"/>
    <mergeCell ref="D4:D5"/>
    <mergeCell ref="F4:F5"/>
    <mergeCell ref="G4:G7"/>
    <mergeCell ref="H4:H7"/>
    <mergeCell ref="I4:I7"/>
    <mergeCell ref="J4:J7"/>
    <mergeCell ref="K4:K7"/>
  </mergeCells>
  <pageMargins left="0.7" right="0.7" top="0.75" bottom="0.75" header="0.3" footer="0.3"/>
  <pageSetup paperSize="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O26"/>
  <sheetViews>
    <sheetView showGridLines="0" topLeftCell="C1" zoomScale="80" zoomScaleNormal="80" workbookViewId="0">
      <selection activeCell="G5" sqref="G5:H10"/>
    </sheetView>
  </sheetViews>
  <sheetFormatPr defaultColWidth="9.08984375" defaultRowHeight="15.5" x14ac:dyDescent="0.35"/>
  <cols>
    <col min="1" max="1" width="42.90625" style="21" customWidth="1"/>
    <col min="2" max="2" width="18.453125" style="21" customWidth="1"/>
    <col min="3" max="3" width="29.453125" style="21" customWidth="1"/>
    <col min="4" max="5" width="19.453125" style="21" customWidth="1"/>
    <col min="6" max="7" width="19.90625" style="21" customWidth="1"/>
    <col min="8" max="8" width="14.6328125" style="21" customWidth="1"/>
    <col min="9" max="9" width="13.7265625" style="21" customWidth="1"/>
    <col min="10" max="10" width="13.81640625" style="21" customWidth="1"/>
    <col min="11" max="11" width="16.453125" style="21" customWidth="1"/>
    <col min="12" max="16384" width="9.08984375" style="21"/>
  </cols>
  <sheetData>
    <row r="1" spans="1:15" ht="33" customHeight="1" x14ac:dyDescent="0.35"/>
    <row r="2" spans="1:15" ht="33" customHeight="1" thickBot="1" x14ac:dyDescent="0.4"/>
    <row r="3" spans="1:15" s="13" customFormat="1" ht="30" customHeight="1" thickBot="1" x14ac:dyDescent="0.4">
      <c r="A3" s="338" t="str">
        <f>"SCHEDA COSTI PERSONALE NON DIPENDENTE  "&amp;Anno_rendicontato</f>
        <v>SCHEDA COSTI PERSONALE NON DIPENDENTE  2024</v>
      </c>
      <c r="B3" s="339"/>
      <c r="C3" s="339"/>
      <c r="D3" s="339"/>
      <c r="E3" s="339"/>
      <c r="F3" s="339"/>
      <c r="G3" s="110" t="s">
        <v>25</v>
      </c>
      <c r="H3" s="177">
        <f>G23+H23</f>
        <v>0</v>
      </c>
      <c r="K3" s="111">
        <f>SUMIF($F$5:$F$22,"orientamento",$H$5:$H$22)</f>
        <v>0</v>
      </c>
      <c r="L3" s="111">
        <f>SUMIF($F$5:$F$22,"formazione",$H$5:$H$22)</f>
        <v>0</v>
      </c>
      <c r="M3" s="111">
        <f>SUMIF($F$5:$F$22,"gestione progetti di innovazione",$H$5:$H$22)</f>
        <v>0</v>
      </c>
    </row>
    <row r="4" spans="1:15" s="26" customFormat="1" ht="42.65" customHeight="1" thickBot="1" x14ac:dyDescent="0.4">
      <c r="A4" s="24" t="s">
        <v>50</v>
      </c>
      <c r="B4" s="22" t="s">
        <v>51</v>
      </c>
      <c r="C4" s="22" t="s">
        <v>52</v>
      </c>
      <c r="D4" s="22" t="s">
        <v>53</v>
      </c>
      <c r="E4" s="121" t="s">
        <v>54</v>
      </c>
      <c r="F4" s="22" t="s">
        <v>55</v>
      </c>
      <c r="G4" s="169" t="s">
        <v>163</v>
      </c>
      <c r="H4" s="25" t="s">
        <v>164</v>
      </c>
      <c r="I4" s="178" t="s">
        <v>154</v>
      </c>
      <c r="J4" s="178" t="s">
        <v>155</v>
      </c>
      <c r="K4" s="178" t="s">
        <v>156</v>
      </c>
    </row>
    <row r="5" spans="1:15" s="26" customFormat="1" ht="20" customHeight="1" x14ac:dyDescent="0.35">
      <c r="A5" s="104"/>
      <c r="B5" s="105"/>
      <c r="C5" s="105"/>
      <c r="D5" s="106"/>
      <c r="E5" s="106"/>
      <c r="F5" s="105"/>
      <c r="G5" s="173"/>
      <c r="H5" s="174"/>
      <c r="I5" s="154">
        <f>ROUND(G5*50%,2)</f>
        <v>0</v>
      </c>
      <c r="J5" s="154">
        <f>ROUND(H5*25%,2)</f>
        <v>0</v>
      </c>
      <c r="K5" s="155">
        <f>I5+J5</f>
        <v>0</v>
      </c>
      <c r="O5" s="107" t="s">
        <v>57</v>
      </c>
    </row>
    <row r="6" spans="1:15" s="26" customFormat="1" ht="20" customHeight="1" x14ac:dyDescent="0.35">
      <c r="A6" s="104"/>
      <c r="B6" s="105"/>
      <c r="C6" s="105"/>
      <c r="D6" s="106"/>
      <c r="E6" s="106"/>
      <c r="F6" s="105"/>
      <c r="G6" s="173"/>
      <c r="H6" s="174"/>
      <c r="I6" s="154">
        <f t="shared" ref="I6:I22" si="0">ROUND(G6*50%,2)</f>
        <v>0</v>
      </c>
      <c r="J6" s="154">
        <f t="shared" ref="J6:J22" si="1">ROUND(H6*25%,2)</f>
        <v>0</v>
      </c>
      <c r="K6" s="155">
        <f t="shared" ref="K6:K22" si="2">I6+J6</f>
        <v>0</v>
      </c>
      <c r="O6" s="107" t="s">
        <v>58</v>
      </c>
    </row>
    <row r="7" spans="1:15" s="26" customFormat="1" ht="20" customHeight="1" x14ac:dyDescent="0.35">
      <c r="A7" s="104"/>
      <c r="B7" s="105"/>
      <c r="C7" s="105"/>
      <c r="D7" s="106"/>
      <c r="E7" s="106"/>
      <c r="F7" s="105"/>
      <c r="G7" s="173"/>
      <c r="H7" s="174"/>
      <c r="I7" s="154">
        <f t="shared" si="0"/>
        <v>0</v>
      </c>
      <c r="J7" s="154">
        <f t="shared" si="1"/>
        <v>0</v>
      </c>
      <c r="K7" s="155">
        <f t="shared" si="2"/>
        <v>0</v>
      </c>
      <c r="O7" s="107" t="s">
        <v>59</v>
      </c>
    </row>
    <row r="8" spans="1:15" s="26" customFormat="1" ht="20" customHeight="1" x14ac:dyDescent="0.35">
      <c r="A8" s="104"/>
      <c r="B8" s="105"/>
      <c r="C8" s="105"/>
      <c r="D8" s="106"/>
      <c r="E8" s="106"/>
      <c r="F8" s="105"/>
      <c r="G8" s="173"/>
      <c r="H8" s="174"/>
      <c r="I8" s="154">
        <f t="shared" si="0"/>
        <v>0</v>
      </c>
      <c r="J8" s="154">
        <f t="shared" si="1"/>
        <v>0</v>
      </c>
      <c r="K8" s="155">
        <f t="shared" si="2"/>
        <v>0</v>
      </c>
    </row>
    <row r="9" spans="1:15" s="26" customFormat="1" ht="20" customHeight="1" x14ac:dyDescent="0.35">
      <c r="A9" s="104"/>
      <c r="B9" s="105"/>
      <c r="C9" s="105"/>
      <c r="D9" s="106"/>
      <c r="E9" s="106"/>
      <c r="F9" s="105"/>
      <c r="G9" s="173"/>
      <c r="H9" s="174"/>
      <c r="I9" s="154">
        <f t="shared" si="0"/>
        <v>0</v>
      </c>
      <c r="J9" s="154">
        <f t="shared" si="1"/>
        <v>0</v>
      </c>
      <c r="K9" s="155">
        <f t="shared" si="2"/>
        <v>0</v>
      </c>
    </row>
    <row r="10" spans="1:15" s="26" customFormat="1" ht="20" customHeight="1" x14ac:dyDescent="0.35">
      <c r="A10" s="104"/>
      <c r="B10" s="105"/>
      <c r="C10" s="105"/>
      <c r="D10" s="106"/>
      <c r="E10" s="106"/>
      <c r="F10" s="105"/>
      <c r="G10" s="173"/>
      <c r="H10" s="174"/>
      <c r="I10" s="154">
        <f t="shared" si="0"/>
        <v>0</v>
      </c>
      <c r="J10" s="154">
        <f t="shared" si="1"/>
        <v>0</v>
      </c>
      <c r="K10" s="155">
        <f t="shared" si="2"/>
        <v>0</v>
      </c>
    </row>
    <row r="11" spans="1:15" s="35" customFormat="1" ht="20" customHeight="1" x14ac:dyDescent="0.25">
      <c r="A11" s="104"/>
      <c r="B11" s="105"/>
      <c r="C11" s="105"/>
      <c r="D11" s="106"/>
      <c r="E11" s="106"/>
      <c r="F11" s="105"/>
      <c r="G11" s="173"/>
      <c r="H11" s="174"/>
      <c r="I11" s="154">
        <f t="shared" si="0"/>
        <v>0</v>
      </c>
      <c r="J11" s="154">
        <f t="shared" si="1"/>
        <v>0</v>
      </c>
      <c r="K11" s="155">
        <f t="shared" si="2"/>
        <v>0</v>
      </c>
    </row>
    <row r="12" spans="1:15" s="35" customFormat="1" ht="20" customHeight="1" x14ac:dyDescent="0.25">
      <c r="A12" s="104"/>
      <c r="B12" s="105"/>
      <c r="C12" s="105"/>
      <c r="D12" s="106"/>
      <c r="E12" s="106"/>
      <c r="F12" s="105"/>
      <c r="G12" s="173"/>
      <c r="H12" s="174"/>
      <c r="I12" s="154">
        <f t="shared" si="0"/>
        <v>0</v>
      </c>
      <c r="J12" s="154">
        <f t="shared" si="1"/>
        <v>0</v>
      </c>
      <c r="K12" s="155">
        <f t="shared" si="2"/>
        <v>0</v>
      </c>
    </row>
    <row r="13" spans="1:15" s="35" customFormat="1" ht="20" customHeight="1" x14ac:dyDescent="0.25">
      <c r="A13" s="104"/>
      <c r="B13" s="105"/>
      <c r="C13" s="105"/>
      <c r="D13" s="106"/>
      <c r="E13" s="106"/>
      <c r="F13" s="105"/>
      <c r="G13" s="173"/>
      <c r="H13" s="174"/>
      <c r="I13" s="154">
        <f t="shared" si="0"/>
        <v>0</v>
      </c>
      <c r="J13" s="154">
        <f t="shared" si="1"/>
        <v>0</v>
      </c>
      <c r="K13" s="155">
        <f t="shared" si="2"/>
        <v>0</v>
      </c>
    </row>
    <row r="14" spans="1:15" s="35" customFormat="1" ht="20" customHeight="1" x14ac:dyDescent="0.25">
      <c r="A14" s="104"/>
      <c r="B14" s="105"/>
      <c r="C14" s="105"/>
      <c r="D14" s="106"/>
      <c r="E14" s="106"/>
      <c r="F14" s="105"/>
      <c r="G14" s="173"/>
      <c r="H14" s="174"/>
      <c r="I14" s="154">
        <f t="shared" si="0"/>
        <v>0</v>
      </c>
      <c r="J14" s="154">
        <f t="shared" si="1"/>
        <v>0</v>
      </c>
      <c r="K14" s="155">
        <f t="shared" si="2"/>
        <v>0</v>
      </c>
    </row>
    <row r="15" spans="1:15" s="35" customFormat="1" ht="20" customHeight="1" x14ac:dyDescent="0.25">
      <c r="A15" s="104"/>
      <c r="B15" s="105"/>
      <c r="C15" s="105"/>
      <c r="D15" s="106"/>
      <c r="E15" s="106"/>
      <c r="F15" s="105"/>
      <c r="G15" s="173"/>
      <c r="H15" s="174"/>
      <c r="I15" s="154">
        <f t="shared" si="0"/>
        <v>0</v>
      </c>
      <c r="J15" s="154">
        <f t="shared" si="1"/>
        <v>0</v>
      </c>
      <c r="K15" s="155">
        <f t="shared" si="2"/>
        <v>0</v>
      </c>
    </row>
    <row r="16" spans="1:15" s="35" customFormat="1" ht="20" customHeight="1" x14ac:dyDescent="0.25">
      <c r="A16" s="104"/>
      <c r="B16" s="105"/>
      <c r="C16" s="105"/>
      <c r="D16" s="106"/>
      <c r="E16" s="106"/>
      <c r="F16" s="105"/>
      <c r="G16" s="173"/>
      <c r="H16" s="174"/>
      <c r="I16" s="154">
        <f t="shared" si="0"/>
        <v>0</v>
      </c>
      <c r="J16" s="154">
        <f t="shared" si="1"/>
        <v>0</v>
      </c>
      <c r="K16" s="155">
        <f t="shared" si="2"/>
        <v>0</v>
      </c>
    </row>
    <row r="17" spans="1:11" s="35" customFormat="1" ht="20" customHeight="1" x14ac:dyDescent="0.25">
      <c r="A17" s="104"/>
      <c r="B17" s="105"/>
      <c r="C17" s="105"/>
      <c r="D17" s="106"/>
      <c r="E17" s="106"/>
      <c r="F17" s="105"/>
      <c r="G17" s="173"/>
      <c r="H17" s="174"/>
      <c r="I17" s="154">
        <f t="shared" si="0"/>
        <v>0</v>
      </c>
      <c r="J17" s="154">
        <f t="shared" si="1"/>
        <v>0</v>
      </c>
      <c r="K17" s="155">
        <f t="shared" si="2"/>
        <v>0</v>
      </c>
    </row>
    <row r="18" spans="1:11" s="35" customFormat="1" ht="20" customHeight="1" x14ac:dyDescent="0.25">
      <c r="A18" s="104"/>
      <c r="B18" s="105"/>
      <c r="C18" s="105"/>
      <c r="D18" s="106"/>
      <c r="E18" s="106"/>
      <c r="F18" s="105"/>
      <c r="G18" s="173"/>
      <c r="H18" s="174"/>
      <c r="I18" s="154">
        <f t="shared" si="0"/>
        <v>0</v>
      </c>
      <c r="J18" s="154">
        <f t="shared" si="1"/>
        <v>0</v>
      </c>
      <c r="K18" s="155">
        <f t="shared" si="2"/>
        <v>0</v>
      </c>
    </row>
    <row r="19" spans="1:11" s="26" customFormat="1" ht="20" customHeight="1" x14ac:dyDescent="0.35">
      <c r="A19" s="104"/>
      <c r="B19" s="105"/>
      <c r="C19" s="105"/>
      <c r="D19" s="106"/>
      <c r="E19" s="106"/>
      <c r="F19" s="105"/>
      <c r="G19" s="173"/>
      <c r="H19" s="174"/>
      <c r="I19" s="154">
        <f t="shared" si="0"/>
        <v>0</v>
      </c>
      <c r="J19" s="154">
        <f t="shared" si="1"/>
        <v>0</v>
      </c>
      <c r="K19" s="155">
        <f t="shared" si="2"/>
        <v>0</v>
      </c>
    </row>
    <row r="20" spans="1:11" s="26" customFormat="1" ht="20" customHeight="1" x14ac:dyDescent="0.35">
      <c r="A20" s="104"/>
      <c r="B20" s="105"/>
      <c r="C20" s="105"/>
      <c r="D20" s="106"/>
      <c r="E20" s="106"/>
      <c r="F20" s="105"/>
      <c r="G20" s="173"/>
      <c r="H20" s="174"/>
      <c r="I20" s="154">
        <f t="shared" si="0"/>
        <v>0</v>
      </c>
      <c r="J20" s="154">
        <f t="shared" si="1"/>
        <v>0</v>
      </c>
      <c r="K20" s="155">
        <f t="shared" si="2"/>
        <v>0</v>
      </c>
    </row>
    <row r="21" spans="1:11" s="26" customFormat="1" ht="20" customHeight="1" x14ac:dyDescent="0.35">
      <c r="A21" s="104"/>
      <c r="B21" s="105"/>
      <c r="C21" s="105"/>
      <c r="D21" s="106"/>
      <c r="E21" s="106"/>
      <c r="F21" s="105"/>
      <c r="G21" s="173"/>
      <c r="H21" s="174"/>
      <c r="I21" s="154">
        <f t="shared" si="0"/>
        <v>0</v>
      </c>
      <c r="J21" s="154">
        <f t="shared" si="1"/>
        <v>0</v>
      </c>
      <c r="K21" s="155">
        <f t="shared" si="2"/>
        <v>0</v>
      </c>
    </row>
    <row r="22" spans="1:11" s="35" customFormat="1" ht="20" customHeight="1" thickBot="1" x14ac:dyDescent="0.3">
      <c r="A22" s="30"/>
      <c r="B22" s="31"/>
      <c r="C22" s="31"/>
      <c r="D22" s="32"/>
      <c r="E22" s="32"/>
      <c r="F22" s="31"/>
      <c r="G22" s="175"/>
      <c r="H22" s="176"/>
      <c r="I22" s="154">
        <f t="shared" si="0"/>
        <v>0</v>
      </c>
      <c r="J22" s="154">
        <f t="shared" si="1"/>
        <v>0</v>
      </c>
      <c r="K22" s="155">
        <f t="shared" si="2"/>
        <v>0</v>
      </c>
    </row>
    <row r="23" spans="1:11" s="35" customFormat="1" ht="20" customHeight="1" thickBot="1" x14ac:dyDescent="0.3">
      <c r="A23" s="34"/>
      <c r="B23" s="34"/>
      <c r="F23" s="170" t="s">
        <v>25</v>
      </c>
      <c r="G23" s="161">
        <f>SUM(G5:G22)</f>
        <v>0</v>
      </c>
      <c r="H23" s="161">
        <f>SUM(H5:H22)</f>
        <v>0</v>
      </c>
      <c r="I23" s="171">
        <f>SUM(I5:I22)</f>
        <v>0</v>
      </c>
      <c r="J23" s="171">
        <f>SUM(J5:J22)</f>
        <v>0</v>
      </c>
      <c r="K23" s="172">
        <f>SUM(K5:K22)</f>
        <v>0</v>
      </c>
    </row>
    <row r="24" spans="1:11" s="35" customFormat="1" ht="20" customHeight="1" x14ac:dyDescent="0.25">
      <c r="A24" s="132"/>
    </row>
    <row r="25" spans="1:11" s="35" customFormat="1" ht="10.5" x14ac:dyDescent="0.25"/>
    <row r="26" spans="1:11" x14ac:dyDescent="0.35">
      <c r="B26" s="37"/>
      <c r="C26" s="37"/>
      <c r="D26" s="37"/>
      <c r="E26" s="37"/>
      <c r="F26" s="37"/>
      <c r="G26" s="37"/>
      <c r="H26" s="37"/>
    </row>
  </sheetData>
  <mergeCells count="1">
    <mergeCell ref="A3:F3"/>
  </mergeCells>
  <pageMargins left="0.7" right="0.7" top="0.75" bottom="0.75" header="0.3" footer="0.3"/>
  <pageSetup paperSize="9" scale="7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6357-1CD0-4017-BFF2-D6AAD1836978}">
  <sheetPr>
    <pageSetUpPr fitToPage="1"/>
  </sheetPr>
  <dimension ref="A1:S25"/>
  <sheetViews>
    <sheetView showGridLines="0" topLeftCell="E1" zoomScale="85" zoomScaleNormal="85" workbookViewId="0">
      <selection activeCell="G7" sqref="G7:I7"/>
    </sheetView>
  </sheetViews>
  <sheetFormatPr defaultColWidth="9.08984375" defaultRowHeight="15.5" x14ac:dyDescent="0.35"/>
  <cols>
    <col min="1" max="1" width="28.453125" style="21" customWidth="1"/>
    <col min="2" max="2" width="21.6328125" style="21" customWidth="1"/>
    <col min="3" max="3" width="24.08984375" style="21" customWidth="1"/>
    <col min="4" max="4" width="24.54296875" style="21" customWidth="1"/>
    <col min="5" max="5" width="18.54296875" style="21" customWidth="1"/>
    <col min="6" max="6" width="24.36328125" style="21" customWidth="1"/>
    <col min="7" max="8" width="19" style="21" customWidth="1"/>
    <col min="9" max="9" width="20.08984375" style="21" customWidth="1"/>
    <col min="10" max="10" width="13.453125" style="21" bestFit="1" customWidth="1"/>
    <col min="11" max="11" width="11.81640625" style="21" customWidth="1"/>
    <col min="12" max="12" width="12" style="21" customWidth="1"/>
    <col min="13" max="13" width="13.7265625" style="21" customWidth="1"/>
    <col min="14" max="14" width="15.54296875" style="21" customWidth="1"/>
    <col min="15" max="15" width="14" style="21" customWidth="1"/>
    <col min="16" max="16384" width="9.08984375" style="21"/>
  </cols>
  <sheetData>
    <row r="1" spans="1:19" ht="26.4" customHeight="1" x14ac:dyDescent="0.35"/>
    <row r="2" spans="1:19" ht="33.65" customHeight="1" thickBot="1" x14ac:dyDescent="0.4"/>
    <row r="3" spans="1:19" s="16" customFormat="1" ht="30" customHeight="1" thickBot="1" x14ac:dyDescent="0.4">
      <c r="A3" s="312" t="str">
        <f>"SCHEDA COSTI PERSONALE SOMMINISTRAZIONE (REALI) "&amp;Anno_rendicontato</f>
        <v>SCHEDA COSTI PERSONALE SOMMINISTRAZIONE (REALI) 2024</v>
      </c>
      <c r="B3" s="313"/>
      <c r="C3" s="313"/>
      <c r="D3" s="313"/>
      <c r="E3" s="313"/>
      <c r="F3" s="313"/>
      <c r="G3" s="314"/>
      <c r="H3" s="143"/>
      <c r="I3" s="138" t="s">
        <v>25</v>
      </c>
      <c r="J3" s="146">
        <f>SUM(J6:J23)</f>
        <v>0</v>
      </c>
      <c r="O3" s="113">
        <f>SUMIF($F$1:$F$9,"orientamento",$J$1:$J$9)</f>
        <v>0</v>
      </c>
      <c r="P3" s="113">
        <f>SUMIF($F$1:$F$9,"formazione",$J$1:$J$9)</f>
        <v>0</v>
      </c>
      <c r="Q3" s="113">
        <f>SUMIF($F$1:$F$9,"gestione progetti di innovazione",$J$1:$J$9)</f>
        <v>0</v>
      </c>
      <c r="R3" s="113"/>
      <c r="S3" s="113"/>
    </row>
    <row r="4" spans="1:19" s="9" customFormat="1" ht="30" customHeight="1" x14ac:dyDescent="0.35">
      <c r="A4" s="315" t="s">
        <v>50</v>
      </c>
      <c r="B4" s="310" t="s">
        <v>133</v>
      </c>
      <c r="C4" s="310" t="s">
        <v>131</v>
      </c>
      <c r="D4" s="310" t="s">
        <v>132</v>
      </c>
      <c r="E4" s="317" t="s">
        <v>134</v>
      </c>
      <c r="F4" s="310" t="s">
        <v>55</v>
      </c>
      <c r="G4" s="310" t="s">
        <v>158</v>
      </c>
      <c r="H4" s="310" t="s">
        <v>159</v>
      </c>
      <c r="I4" s="310" t="s">
        <v>135</v>
      </c>
      <c r="J4" s="343" t="s">
        <v>56</v>
      </c>
      <c r="K4" s="310" t="s">
        <v>157</v>
      </c>
      <c r="L4" s="310" t="s">
        <v>153</v>
      </c>
      <c r="M4" s="310" t="s">
        <v>154</v>
      </c>
      <c r="N4" s="310" t="s">
        <v>155</v>
      </c>
      <c r="O4" s="341" t="s">
        <v>156</v>
      </c>
      <c r="P4" s="23"/>
      <c r="Q4" s="23"/>
      <c r="R4" s="23"/>
      <c r="S4" s="23"/>
    </row>
    <row r="5" spans="1:19" s="9" customFormat="1" ht="44" customHeight="1" thickBot="1" x14ac:dyDescent="0.4">
      <c r="A5" s="345"/>
      <c r="B5" s="340"/>
      <c r="C5" s="340"/>
      <c r="D5" s="340"/>
      <c r="E5" s="346"/>
      <c r="F5" s="340"/>
      <c r="G5" s="340"/>
      <c r="H5" s="340"/>
      <c r="I5" s="340"/>
      <c r="J5" s="344"/>
      <c r="K5" s="340"/>
      <c r="L5" s="340"/>
      <c r="M5" s="340"/>
      <c r="N5" s="340"/>
      <c r="O5" s="342"/>
      <c r="P5" s="23"/>
      <c r="Q5" s="23"/>
      <c r="R5" s="23"/>
      <c r="S5" s="23"/>
    </row>
    <row r="6" spans="1:19" s="9" customFormat="1" ht="20" customHeight="1" x14ac:dyDescent="0.35">
      <c r="A6" s="182"/>
      <c r="B6" s="183"/>
      <c r="C6" s="55"/>
      <c r="D6" s="55"/>
      <c r="E6" s="184"/>
      <c r="F6" s="55"/>
      <c r="G6" s="185"/>
      <c r="H6" s="185"/>
      <c r="I6" s="185"/>
      <c r="J6" s="186">
        <f>G6*I6+H6*I6</f>
        <v>0</v>
      </c>
      <c r="K6" s="154">
        <f>I6*G6</f>
        <v>0</v>
      </c>
      <c r="L6" s="154">
        <f>I6*H6</f>
        <v>0</v>
      </c>
      <c r="M6" s="154">
        <f>ROUND(K6*50%,2)</f>
        <v>0</v>
      </c>
      <c r="N6" s="154">
        <f>ROUND(L6*25%,2)</f>
        <v>0</v>
      </c>
      <c r="O6" s="155">
        <f>M6+N6</f>
        <v>0</v>
      </c>
      <c r="P6" s="23"/>
      <c r="Q6" s="23"/>
      <c r="R6" s="23"/>
      <c r="S6" s="23" t="s">
        <v>57</v>
      </c>
    </row>
    <row r="7" spans="1:19" s="9" customFormat="1" ht="20" customHeight="1" x14ac:dyDescent="0.35">
      <c r="A7" s="27"/>
      <c r="B7" s="41"/>
      <c r="C7" s="28"/>
      <c r="D7" s="28"/>
      <c r="E7" s="29"/>
      <c r="F7" s="28"/>
      <c r="G7" s="42"/>
      <c r="H7" s="42"/>
      <c r="I7" s="42"/>
      <c r="J7" s="187">
        <f t="shared" ref="J7:J23" si="0">G7*I7+H7*I7</f>
        <v>0</v>
      </c>
      <c r="K7" s="154">
        <f t="shared" ref="K7:K23" si="1">I7*G7</f>
        <v>0</v>
      </c>
      <c r="L7" s="154">
        <f t="shared" ref="L7:L23" si="2">I7*H7</f>
        <v>0</v>
      </c>
      <c r="M7" s="154">
        <f t="shared" ref="M7:M23" si="3">ROUND(K7*50%,2)</f>
        <v>0</v>
      </c>
      <c r="N7" s="154">
        <f t="shared" ref="N7:N23" si="4">ROUND(L7*25%,2)</f>
        <v>0</v>
      </c>
      <c r="O7" s="155">
        <f t="shared" ref="O7:O23" si="5">M7+N7</f>
        <v>0</v>
      </c>
      <c r="P7" s="23"/>
      <c r="Q7" s="23"/>
      <c r="R7" s="23"/>
      <c r="S7" s="23" t="s">
        <v>58</v>
      </c>
    </row>
    <row r="8" spans="1:19" s="9" customFormat="1" ht="20" customHeight="1" x14ac:dyDescent="0.35">
      <c r="A8" s="27"/>
      <c r="B8" s="41"/>
      <c r="C8" s="28"/>
      <c r="D8" s="28"/>
      <c r="E8" s="29"/>
      <c r="F8" s="28"/>
      <c r="G8" s="42"/>
      <c r="H8" s="42"/>
      <c r="I8" s="42"/>
      <c r="J8" s="187">
        <f t="shared" si="0"/>
        <v>0</v>
      </c>
      <c r="K8" s="154">
        <f t="shared" si="1"/>
        <v>0</v>
      </c>
      <c r="L8" s="154">
        <f t="shared" si="2"/>
        <v>0</v>
      </c>
      <c r="M8" s="154">
        <f t="shared" si="3"/>
        <v>0</v>
      </c>
      <c r="N8" s="154">
        <f t="shared" si="4"/>
        <v>0</v>
      </c>
      <c r="O8" s="155">
        <f t="shared" si="5"/>
        <v>0</v>
      </c>
      <c r="P8" s="23"/>
      <c r="Q8" s="23"/>
      <c r="R8" s="23"/>
      <c r="S8" s="23" t="s">
        <v>59</v>
      </c>
    </row>
    <row r="9" spans="1:19" s="9" customFormat="1" ht="20" customHeight="1" x14ac:dyDescent="0.35">
      <c r="A9" s="27"/>
      <c r="B9" s="41"/>
      <c r="C9" s="28"/>
      <c r="D9" s="28"/>
      <c r="E9" s="29"/>
      <c r="F9" s="28"/>
      <c r="G9" s="42"/>
      <c r="H9" s="42"/>
      <c r="I9" s="42"/>
      <c r="J9" s="187">
        <f t="shared" si="0"/>
        <v>0</v>
      </c>
      <c r="K9" s="154">
        <f t="shared" si="1"/>
        <v>0</v>
      </c>
      <c r="L9" s="154">
        <f t="shared" si="2"/>
        <v>0</v>
      </c>
      <c r="M9" s="154">
        <f t="shared" si="3"/>
        <v>0</v>
      </c>
      <c r="N9" s="154">
        <f t="shared" si="4"/>
        <v>0</v>
      </c>
      <c r="O9" s="155">
        <f t="shared" si="5"/>
        <v>0</v>
      </c>
    </row>
    <row r="10" spans="1:19" s="9" customFormat="1" ht="20" customHeight="1" x14ac:dyDescent="0.35">
      <c r="A10" s="27"/>
      <c r="B10" s="41"/>
      <c r="C10" s="28"/>
      <c r="D10" s="28"/>
      <c r="E10" s="29"/>
      <c r="F10" s="28"/>
      <c r="G10" s="42"/>
      <c r="H10" s="42"/>
      <c r="I10" s="42"/>
      <c r="J10" s="187">
        <f t="shared" si="0"/>
        <v>0</v>
      </c>
      <c r="K10" s="154">
        <f t="shared" si="1"/>
        <v>0</v>
      </c>
      <c r="L10" s="154">
        <f t="shared" si="2"/>
        <v>0</v>
      </c>
      <c r="M10" s="154">
        <f t="shared" si="3"/>
        <v>0</v>
      </c>
      <c r="N10" s="154">
        <f t="shared" si="4"/>
        <v>0</v>
      </c>
      <c r="O10" s="155">
        <f t="shared" si="5"/>
        <v>0</v>
      </c>
    </row>
    <row r="11" spans="1:19" s="9" customFormat="1" ht="20" customHeight="1" x14ac:dyDescent="0.35">
      <c r="A11" s="27"/>
      <c r="B11" s="41"/>
      <c r="C11" s="28"/>
      <c r="D11" s="28"/>
      <c r="E11" s="29"/>
      <c r="F11" s="28"/>
      <c r="G11" s="42"/>
      <c r="H11" s="42"/>
      <c r="I11" s="42"/>
      <c r="J11" s="187">
        <f t="shared" si="0"/>
        <v>0</v>
      </c>
      <c r="K11" s="154">
        <f t="shared" si="1"/>
        <v>0</v>
      </c>
      <c r="L11" s="154">
        <f t="shared" si="2"/>
        <v>0</v>
      </c>
      <c r="M11" s="154">
        <f t="shared" si="3"/>
        <v>0</v>
      </c>
      <c r="N11" s="154">
        <f t="shared" si="4"/>
        <v>0</v>
      </c>
      <c r="O11" s="155">
        <f t="shared" si="5"/>
        <v>0</v>
      </c>
    </row>
    <row r="12" spans="1:19" ht="20" customHeight="1" x14ac:dyDescent="0.35">
      <c r="A12" s="27"/>
      <c r="B12" s="41"/>
      <c r="C12" s="28"/>
      <c r="D12" s="28"/>
      <c r="E12" s="29"/>
      <c r="F12" s="28"/>
      <c r="G12" s="42"/>
      <c r="H12" s="42"/>
      <c r="I12" s="42"/>
      <c r="J12" s="187">
        <f t="shared" si="0"/>
        <v>0</v>
      </c>
      <c r="K12" s="154">
        <f t="shared" si="1"/>
        <v>0</v>
      </c>
      <c r="L12" s="154">
        <f t="shared" si="2"/>
        <v>0</v>
      </c>
      <c r="M12" s="154">
        <f t="shared" si="3"/>
        <v>0</v>
      </c>
      <c r="N12" s="154">
        <f t="shared" si="4"/>
        <v>0</v>
      </c>
      <c r="O12" s="155">
        <f t="shared" si="5"/>
        <v>0</v>
      </c>
    </row>
    <row r="13" spans="1:19" ht="20" customHeight="1" x14ac:dyDescent="0.35">
      <c r="A13" s="27"/>
      <c r="B13" s="41"/>
      <c r="C13" s="28"/>
      <c r="D13" s="28"/>
      <c r="E13" s="29"/>
      <c r="F13" s="28"/>
      <c r="G13" s="42"/>
      <c r="H13" s="42"/>
      <c r="I13" s="42"/>
      <c r="J13" s="187">
        <f t="shared" si="0"/>
        <v>0</v>
      </c>
      <c r="K13" s="154">
        <f t="shared" si="1"/>
        <v>0</v>
      </c>
      <c r="L13" s="154">
        <f t="shared" si="2"/>
        <v>0</v>
      </c>
      <c r="M13" s="154">
        <f t="shared" si="3"/>
        <v>0</v>
      </c>
      <c r="N13" s="154">
        <f t="shared" si="4"/>
        <v>0</v>
      </c>
      <c r="O13" s="155">
        <f t="shared" si="5"/>
        <v>0</v>
      </c>
    </row>
    <row r="14" spans="1:19" ht="20" customHeight="1" x14ac:dyDescent="0.35">
      <c r="A14" s="27"/>
      <c r="B14" s="41"/>
      <c r="C14" s="28"/>
      <c r="D14" s="28"/>
      <c r="E14" s="29"/>
      <c r="F14" s="28"/>
      <c r="G14" s="42"/>
      <c r="H14" s="42"/>
      <c r="I14" s="42"/>
      <c r="J14" s="187">
        <f t="shared" si="0"/>
        <v>0</v>
      </c>
      <c r="K14" s="154">
        <f t="shared" si="1"/>
        <v>0</v>
      </c>
      <c r="L14" s="154">
        <f t="shared" si="2"/>
        <v>0</v>
      </c>
      <c r="M14" s="154">
        <f t="shared" si="3"/>
        <v>0</v>
      </c>
      <c r="N14" s="154">
        <f t="shared" si="4"/>
        <v>0</v>
      </c>
      <c r="O14" s="155">
        <f t="shared" si="5"/>
        <v>0</v>
      </c>
    </row>
    <row r="15" spans="1:19" ht="20" customHeight="1" x14ac:dyDescent="0.35">
      <c r="A15" s="27"/>
      <c r="B15" s="41"/>
      <c r="C15" s="28"/>
      <c r="D15" s="28"/>
      <c r="E15" s="29"/>
      <c r="F15" s="28"/>
      <c r="G15" s="42"/>
      <c r="H15" s="42"/>
      <c r="I15" s="42"/>
      <c r="J15" s="187">
        <f t="shared" si="0"/>
        <v>0</v>
      </c>
      <c r="K15" s="154">
        <f t="shared" si="1"/>
        <v>0</v>
      </c>
      <c r="L15" s="154">
        <f t="shared" si="2"/>
        <v>0</v>
      </c>
      <c r="M15" s="154">
        <f t="shared" si="3"/>
        <v>0</v>
      </c>
      <c r="N15" s="154">
        <f t="shared" si="4"/>
        <v>0</v>
      </c>
      <c r="O15" s="155">
        <f t="shared" si="5"/>
        <v>0</v>
      </c>
    </row>
    <row r="16" spans="1:19" ht="20" customHeight="1" x14ac:dyDescent="0.35">
      <c r="A16" s="27"/>
      <c r="B16" s="41"/>
      <c r="C16" s="28"/>
      <c r="D16" s="28"/>
      <c r="E16" s="29"/>
      <c r="F16" s="28"/>
      <c r="G16" s="42"/>
      <c r="H16" s="42"/>
      <c r="I16" s="42"/>
      <c r="J16" s="187">
        <f t="shared" si="0"/>
        <v>0</v>
      </c>
      <c r="K16" s="154">
        <f t="shared" si="1"/>
        <v>0</v>
      </c>
      <c r="L16" s="154">
        <f t="shared" si="2"/>
        <v>0</v>
      </c>
      <c r="M16" s="154">
        <f t="shared" si="3"/>
        <v>0</v>
      </c>
      <c r="N16" s="154">
        <f t="shared" si="4"/>
        <v>0</v>
      </c>
      <c r="O16" s="155">
        <f t="shared" si="5"/>
        <v>0</v>
      </c>
    </row>
    <row r="17" spans="1:15" s="9" customFormat="1" ht="20" customHeight="1" x14ac:dyDescent="0.35">
      <c r="A17" s="27"/>
      <c r="B17" s="41"/>
      <c r="C17" s="28"/>
      <c r="D17" s="28"/>
      <c r="E17" s="29"/>
      <c r="F17" s="28"/>
      <c r="G17" s="42"/>
      <c r="H17" s="42"/>
      <c r="I17" s="42"/>
      <c r="J17" s="187">
        <f t="shared" si="0"/>
        <v>0</v>
      </c>
      <c r="K17" s="154">
        <f t="shared" si="1"/>
        <v>0</v>
      </c>
      <c r="L17" s="154">
        <f t="shared" si="2"/>
        <v>0</v>
      </c>
      <c r="M17" s="154">
        <f t="shared" si="3"/>
        <v>0</v>
      </c>
      <c r="N17" s="154">
        <f t="shared" si="4"/>
        <v>0</v>
      </c>
      <c r="O17" s="155">
        <f t="shared" si="5"/>
        <v>0</v>
      </c>
    </row>
    <row r="18" spans="1:15" s="9" customFormat="1" ht="20" customHeight="1" x14ac:dyDescent="0.35">
      <c r="A18" s="27"/>
      <c r="B18" s="41"/>
      <c r="C18" s="28"/>
      <c r="D18" s="28"/>
      <c r="E18" s="29"/>
      <c r="F18" s="28"/>
      <c r="G18" s="42"/>
      <c r="H18" s="42"/>
      <c r="I18" s="42"/>
      <c r="J18" s="187">
        <f t="shared" si="0"/>
        <v>0</v>
      </c>
      <c r="K18" s="154">
        <f t="shared" si="1"/>
        <v>0</v>
      </c>
      <c r="L18" s="154">
        <f t="shared" si="2"/>
        <v>0</v>
      </c>
      <c r="M18" s="154">
        <f t="shared" si="3"/>
        <v>0</v>
      </c>
      <c r="N18" s="154">
        <f t="shared" si="4"/>
        <v>0</v>
      </c>
      <c r="O18" s="155">
        <f t="shared" si="5"/>
        <v>0</v>
      </c>
    </row>
    <row r="19" spans="1:15" s="9" customFormat="1" ht="20" customHeight="1" x14ac:dyDescent="0.35">
      <c r="A19" s="27"/>
      <c r="B19" s="41"/>
      <c r="C19" s="28"/>
      <c r="D19" s="28"/>
      <c r="E19" s="29"/>
      <c r="F19" s="28"/>
      <c r="G19" s="42"/>
      <c r="H19" s="42"/>
      <c r="I19" s="42"/>
      <c r="J19" s="187">
        <f t="shared" si="0"/>
        <v>0</v>
      </c>
      <c r="K19" s="154">
        <f t="shared" si="1"/>
        <v>0</v>
      </c>
      <c r="L19" s="154">
        <f t="shared" si="2"/>
        <v>0</v>
      </c>
      <c r="M19" s="154">
        <f t="shared" si="3"/>
        <v>0</v>
      </c>
      <c r="N19" s="154">
        <f t="shared" si="4"/>
        <v>0</v>
      </c>
      <c r="O19" s="155">
        <f t="shared" si="5"/>
        <v>0</v>
      </c>
    </row>
    <row r="20" spans="1:15" s="9" customFormat="1" ht="20" customHeight="1" x14ac:dyDescent="0.35">
      <c r="A20" s="27"/>
      <c r="B20" s="41"/>
      <c r="C20" s="28"/>
      <c r="D20" s="28"/>
      <c r="E20" s="29"/>
      <c r="F20" s="28"/>
      <c r="G20" s="42"/>
      <c r="H20" s="42"/>
      <c r="I20" s="42"/>
      <c r="J20" s="187">
        <f t="shared" si="0"/>
        <v>0</v>
      </c>
      <c r="K20" s="154">
        <f t="shared" si="1"/>
        <v>0</v>
      </c>
      <c r="L20" s="154">
        <f t="shared" si="2"/>
        <v>0</v>
      </c>
      <c r="M20" s="154">
        <f t="shared" si="3"/>
        <v>0</v>
      </c>
      <c r="N20" s="154">
        <f t="shared" si="4"/>
        <v>0</v>
      </c>
      <c r="O20" s="155">
        <f t="shared" si="5"/>
        <v>0</v>
      </c>
    </row>
    <row r="21" spans="1:15" s="9" customFormat="1" ht="20" customHeight="1" x14ac:dyDescent="0.35">
      <c r="A21" s="27"/>
      <c r="B21" s="41"/>
      <c r="C21" s="28"/>
      <c r="D21" s="28"/>
      <c r="E21" s="29"/>
      <c r="F21" s="28"/>
      <c r="G21" s="42"/>
      <c r="H21" s="42"/>
      <c r="I21" s="42"/>
      <c r="J21" s="187">
        <f t="shared" si="0"/>
        <v>0</v>
      </c>
      <c r="K21" s="154">
        <f t="shared" si="1"/>
        <v>0</v>
      </c>
      <c r="L21" s="154">
        <f t="shared" si="2"/>
        <v>0</v>
      </c>
      <c r="M21" s="154">
        <f t="shared" si="3"/>
        <v>0</v>
      </c>
      <c r="N21" s="154">
        <f t="shared" si="4"/>
        <v>0</v>
      </c>
      <c r="O21" s="155">
        <f t="shared" si="5"/>
        <v>0</v>
      </c>
    </row>
    <row r="22" spans="1:15" s="9" customFormat="1" ht="20" customHeight="1" x14ac:dyDescent="0.35">
      <c r="A22" s="27"/>
      <c r="B22" s="41"/>
      <c r="C22" s="28"/>
      <c r="D22" s="28"/>
      <c r="E22" s="29"/>
      <c r="F22" s="28"/>
      <c r="G22" s="42"/>
      <c r="H22" s="42"/>
      <c r="I22" s="42"/>
      <c r="J22" s="187">
        <f t="shared" si="0"/>
        <v>0</v>
      </c>
      <c r="K22" s="154">
        <f t="shared" si="1"/>
        <v>0</v>
      </c>
      <c r="L22" s="154">
        <f t="shared" si="2"/>
        <v>0</v>
      </c>
      <c r="M22" s="154">
        <f t="shared" si="3"/>
        <v>0</v>
      </c>
      <c r="N22" s="154">
        <f t="shared" si="4"/>
        <v>0</v>
      </c>
      <c r="O22" s="155">
        <f t="shared" si="5"/>
        <v>0</v>
      </c>
    </row>
    <row r="23" spans="1:15" ht="20" customHeight="1" thickBot="1" x14ac:dyDescent="0.4">
      <c r="A23" s="30"/>
      <c r="B23" s="43"/>
      <c r="C23" s="31"/>
      <c r="D23" s="31"/>
      <c r="E23" s="32"/>
      <c r="F23" s="33"/>
      <c r="G23" s="44"/>
      <c r="H23" s="44"/>
      <c r="I23" s="44"/>
      <c r="J23" s="188">
        <f t="shared" si="0"/>
        <v>0</v>
      </c>
      <c r="K23" s="180">
        <f t="shared" si="1"/>
        <v>0</v>
      </c>
      <c r="L23" s="180">
        <f t="shared" si="2"/>
        <v>0</v>
      </c>
      <c r="M23" s="180">
        <f t="shared" si="3"/>
        <v>0</v>
      </c>
      <c r="N23" s="180">
        <f t="shared" si="4"/>
        <v>0</v>
      </c>
      <c r="O23" s="181">
        <f t="shared" si="5"/>
        <v>0</v>
      </c>
    </row>
    <row r="24" spans="1:15" ht="20" customHeight="1" thickBot="1" x14ac:dyDescent="0.4">
      <c r="A24" s="34"/>
      <c r="B24" s="34"/>
      <c r="C24" s="34"/>
      <c r="D24" s="35"/>
      <c r="E24" s="35"/>
      <c r="I24" s="36" t="s">
        <v>25</v>
      </c>
      <c r="J24" s="189">
        <f>SUM(J6:J23)</f>
        <v>0</v>
      </c>
      <c r="K24" s="179">
        <f>SUM(K6:K23)</f>
        <v>0</v>
      </c>
      <c r="L24" s="179">
        <f t="shared" ref="L24:O24" si="6">SUM(L6:L23)</f>
        <v>0</v>
      </c>
      <c r="M24" s="179">
        <f t="shared" si="6"/>
        <v>0</v>
      </c>
      <c r="N24" s="179">
        <f t="shared" si="6"/>
        <v>0</v>
      </c>
      <c r="O24" s="179">
        <f t="shared" si="6"/>
        <v>0</v>
      </c>
    </row>
    <row r="25" spans="1:15" ht="20" customHeight="1" x14ac:dyDescent="0.35">
      <c r="A25" s="132" t="s">
        <v>60</v>
      </c>
      <c r="B25" s="37"/>
    </row>
  </sheetData>
  <mergeCells count="16">
    <mergeCell ref="I4:I5"/>
    <mergeCell ref="J4:J5"/>
    <mergeCell ref="A3:G3"/>
    <mergeCell ref="A4:A5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O4:O5"/>
  </mergeCells>
  <pageMargins left="0.7" right="0.7" top="0.75" bottom="0.75" header="0.3" footer="0.3"/>
  <pageSetup paperSize="9" scale="81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8DA10-830D-4A1C-9E7D-06B8F688D4D5}">
  <sheetPr>
    <pageSetUpPr fitToPage="1"/>
  </sheetPr>
  <dimension ref="A1:K11"/>
  <sheetViews>
    <sheetView showGridLines="0" topLeftCell="B2" zoomScale="80" zoomScaleNormal="80" workbookViewId="0">
      <selection activeCell="D8" sqref="D8:E9"/>
    </sheetView>
  </sheetViews>
  <sheetFormatPr defaultColWidth="9.08984375" defaultRowHeight="15.5" x14ac:dyDescent="0.35"/>
  <cols>
    <col min="1" max="1" width="28.453125" style="21" customWidth="1"/>
    <col min="2" max="2" width="21.6328125" style="21" customWidth="1"/>
    <col min="3" max="3" width="24.08984375" style="21" customWidth="1"/>
    <col min="4" max="5" width="24.54296875" style="21" customWidth="1"/>
    <col min="6" max="6" width="18.54296875" style="21" customWidth="1"/>
    <col min="7" max="7" width="12.36328125" style="21" customWidth="1"/>
    <col min="8" max="8" width="13.08984375" style="21" customWidth="1"/>
    <col min="9" max="9" width="16.7265625" style="21" customWidth="1"/>
    <col min="10" max="10" width="13.7265625" style="21" customWidth="1"/>
    <col min="11" max="11" width="15.36328125" style="21" customWidth="1"/>
    <col min="12" max="16384" width="9.08984375" style="21"/>
  </cols>
  <sheetData>
    <row r="1" spans="1:11" ht="33.65" customHeight="1" x14ac:dyDescent="0.35"/>
    <row r="2" spans="1:11" ht="33.65" customHeight="1" thickBot="1" x14ac:dyDescent="0.4"/>
    <row r="3" spans="1:11" s="9" customFormat="1" ht="30" customHeight="1" thickBot="1" x14ac:dyDescent="0.4">
      <c r="A3" s="312" t="str">
        <f>"SCHEDA COSTI LAVORATORI IN SOMMINISTRAZIONE (STANDARD) "&amp;Anno_rendicontato</f>
        <v>SCHEDA COSTI LAVORATORI IN SOMMINISTRAZIONE (STANDARD) 2024</v>
      </c>
      <c r="B3" s="313"/>
      <c r="C3" s="313"/>
      <c r="D3" s="313"/>
      <c r="E3" s="313"/>
      <c r="F3" s="313"/>
      <c r="G3" s="313"/>
      <c r="H3" s="313"/>
      <c r="I3" s="313"/>
      <c r="J3" s="313"/>
      <c r="K3" s="322"/>
    </row>
    <row r="4" spans="1:11" s="35" customFormat="1" ht="30" customHeight="1" x14ac:dyDescent="0.25">
      <c r="A4" s="335" t="s">
        <v>40</v>
      </c>
      <c r="B4" s="323" t="s">
        <v>129</v>
      </c>
      <c r="C4" s="323" t="s">
        <v>44</v>
      </c>
      <c r="D4" s="323" t="s">
        <v>161</v>
      </c>
      <c r="E4" s="323" t="s">
        <v>162</v>
      </c>
      <c r="F4" s="325" t="s">
        <v>42</v>
      </c>
      <c r="G4" s="323" t="s">
        <v>157</v>
      </c>
      <c r="H4" s="323" t="s">
        <v>153</v>
      </c>
      <c r="I4" s="323" t="s">
        <v>154</v>
      </c>
      <c r="J4" s="323" t="s">
        <v>155</v>
      </c>
      <c r="K4" s="348" t="s">
        <v>156</v>
      </c>
    </row>
    <row r="5" spans="1:11" s="35" customFormat="1" ht="30" customHeight="1" x14ac:dyDescent="0.25">
      <c r="A5" s="336"/>
      <c r="B5" s="324"/>
      <c r="C5" s="324"/>
      <c r="D5" s="324"/>
      <c r="E5" s="324"/>
      <c r="F5" s="326"/>
      <c r="G5" s="324"/>
      <c r="H5" s="324"/>
      <c r="I5" s="324"/>
      <c r="J5" s="324"/>
      <c r="K5" s="349"/>
    </row>
    <row r="6" spans="1:11" ht="30" customHeight="1" x14ac:dyDescent="0.35">
      <c r="A6" s="336"/>
      <c r="B6" s="351" t="s">
        <v>125</v>
      </c>
      <c r="C6" s="329" t="s">
        <v>121</v>
      </c>
      <c r="D6" s="353" t="s">
        <v>126</v>
      </c>
      <c r="E6" s="353" t="s">
        <v>126</v>
      </c>
      <c r="F6" s="333" t="s">
        <v>43</v>
      </c>
      <c r="G6" s="324"/>
      <c r="H6" s="324"/>
      <c r="I6" s="324"/>
      <c r="J6" s="324"/>
      <c r="K6" s="349"/>
    </row>
    <row r="7" spans="1:11" ht="30" customHeight="1" thickBot="1" x14ac:dyDescent="0.4">
      <c r="A7" s="337"/>
      <c r="B7" s="352"/>
      <c r="C7" s="330"/>
      <c r="D7" s="354"/>
      <c r="E7" s="354"/>
      <c r="F7" s="334"/>
      <c r="G7" s="347"/>
      <c r="H7" s="347"/>
      <c r="I7" s="347"/>
      <c r="J7" s="347"/>
      <c r="K7" s="350"/>
    </row>
    <row r="8" spans="1:11" s="35" customFormat="1" ht="30" customHeight="1" x14ac:dyDescent="0.25">
      <c r="A8" s="40" t="s">
        <v>46</v>
      </c>
      <c r="B8" s="125"/>
      <c r="C8" s="126">
        <v>83</v>
      </c>
      <c r="D8" s="127"/>
      <c r="E8" s="151"/>
      <c r="F8" s="128">
        <f>C8*D8+E8*C8</f>
        <v>0</v>
      </c>
      <c r="G8" s="154">
        <f>D8*C8</f>
        <v>0</v>
      </c>
      <c r="H8" s="154">
        <f>E8*C8</f>
        <v>0</v>
      </c>
      <c r="I8" s="154">
        <f>ROUND(G8*50%,2)</f>
        <v>0</v>
      </c>
      <c r="J8" s="154">
        <f>ROUND(H8*25%,2)</f>
        <v>0</v>
      </c>
      <c r="K8" s="155">
        <f>I8+J8</f>
        <v>0</v>
      </c>
    </row>
    <row r="9" spans="1:11" s="35" customFormat="1" ht="30" customHeight="1" x14ac:dyDescent="0.25">
      <c r="A9" s="96" t="s">
        <v>47</v>
      </c>
      <c r="B9" s="97"/>
      <c r="C9" s="98">
        <v>47</v>
      </c>
      <c r="D9" s="99"/>
      <c r="E9" s="152"/>
      <c r="F9" s="128">
        <f t="shared" ref="F9:F10" si="0">C9*D9+E9*C9</f>
        <v>0</v>
      </c>
      <c r="G9" s="154">
        <f>D9*C9</f>
        <v>0</v>
      </c>
      <c r="H9" s="154">
        <f>E9*C9</f>
        <v>0</v>
      </c>
      <c r="I9" s="154">
        <f>ROUND(G9*50%,2)</f>
        <v>0</v>
      </c>
      <c r="J9" s="154">
        <f>ROUND(H9*25%,2)</f>
        <v>0</v>
      </c>
      <c r="K9" s="155">
        <f>I9+J9</f>
        <v>0</v>
      </c>
    </row>
    <row r="10" spans="1:11" s="35" customFormat="1" ht="30" customHeight="1" x14ac:dyDescent="0.25">
      <c r="A10" s="96" t="s">
        <v>48</v>
      </c>
      <c r="B10" s="97"/>
      <c r="C10" s="98">
        <f>IFERROR(#REF!/#REF!,0)</f>
        <v>0</v>
      </c>
      <c r="D10" s="99"/>
      <c r="E10" s="152"/>
      <c r="F10" s="128">
        <f t="shared" si="0"/>
        <v>0</v>
      </c>
      <c r="G10" s="154">
        <f>D10*C10</f>
        <v>0</v>
      </c>
      <c r="H10" s="154">
        <f>E10*C10</f>
        <v>0</v>
      </c>
      <c r="I10" s="154">
        <f>ROUND(G10*50%,2)</f>
        <v>0</v>
      </c>
      <c r="J10" s="154">
        <f>ROUND(H10*25%,2)</f>
        <v>0</v>
      </c>
      <c r="K10" s="155">
        <f>I10+J10</f>
        <v>0</v>
      </c>
    </row>
    <row r="11" spans="1:11" s="35" customFormat="1" ht="30" customHeight="1" thickBot="1" x14ac:dyDescent="0.3">
      <c r="A11" s="100" t="s">
        <v>49</v>
      </c>
      <c r="B11" s="101">
        <f>SUM(B8:B10)</f>
        <v>0</v>
      </c>
      <c r="C11" s="102"/>
      <c r="D11" s="101">
        <f>SUM(D8:D10)</f>
        <v>0</v>
      </c>
      <c r="E11" s="101">
        <f>SUM(E8:E10)</f>
        <v>0</v>
      </c>
      <c r="F11" s="103">
        <f>SUM(F8:F10)</f>
        <v>0</v>
      </c>
      <c r="G11" s="103">
        <f>SUM(G8:G10)</f>
        <v>0</v>
      </c>
      <c r="H11" s="103">
        <f t="shared" ref="H11:J11" si="1">SUM(H8:H10)</f>
        <v>0</v>
      </c>
      <c r="I11" s="103">
        <f t="shared" si="1"/>
        <v>0</v>
      </c>
      <c r="J11" s="103">
        <f t="shared" si="1"/>
        <v>0</v>
      </c>
      <c r="K11" s="103">
        <f>SUM(K8:K10)</f>
        <v>0</v>
      </c>
    </row>
  </sheetData>
  <mergeCells count="17">
    <mergeCell ref="D4:D5"/>
    <mergeCell ref="A3:K3"/>
    <mergeCell ref="G4:G7"/>
    <mergeCell ref="H4:H7"/>
    <mergeCell ref="I4:I7"/>
    <mergeCell ref="J4:J7"/>
    <mergeCell ref="K4:K7"/>
    <mergeCell ref="F4:F5"/>
    <mergeCell ref="B6:B7"/>
    <mergeCell ref="C6:C7"/>
    <mergeCell ref="D6:D7"/>
    <mergeCell ref="F6:F7"/>
    <mergeCell ref="E4:E5"/>
    <mergeCell ref="E6:E7"/>
    <mergeCell ref="A4:A7"/>
    <mergeCell ref="B4:B5"/>
    <mergeCell ref="C4:C5"/>
  </mergeCells>
  <pageMargins left="0.7" right="0.7" top="0.75" bottom="0.75" header="0.3" footer="0.3"/>
  <pageSetup paperSize="9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27"/>
  <sheetViews>
    <sheetView showGridLines="0" topLeftCell="G1" zoomScaleNormal="100" workbookViewId="0">
      <selection activeCell="H20" sqref="H20:J20"/>
    </sheetView>
  </sheetViews>
  <sheetFormatPr defaultColWidth="9.08984375" defaultRowHeight="15.5" x14ac:dyDescent="0.35"/>
  <cols>
    <col min="1" max="1" width="42.90625" style="21" customWidth="1"/>
    <col min="2" max="2" width="25.36328125" style="21" customWidth="1"/>
    <col min="3" max="3" width="25.54296875" style="21" customWidth="1"/>
    <col min="4" max="4" width="18.453125" style="21" customWidth="1"/>
    <col min="5" max="5" width="29.453125" style="21" customWidth="1"/>
    <col min="6" max="6" width="23.6328125" style="21" customWidth="1"/>
    <col min="7" max="7" width="19.90625" style="21" customWidth="1"/>
    <col min="8" max="9" width="17.6328125" style="21" customWidth="1"/>
    <col min="10" max="10" width="19.90625" style="21" customWidth="1"/>
    <col min="11" max="11" width="14.7265625" style="21" bestFit="1" customWidth="1"/>
    <col min="12" max="13" width="12" style="21" bestFit="1" customWidth="1"/>
    <col min="14" max="14" width="10" style="21" customWidth="1"/>
    <col min="15" max="15" width="9.81640625" style="21" customWidth="1"/>
    <col min="16" max="16" width="13.1796875" style="21" customWidth="1"/>
    <col min="17" max="16384" width="9.08984375" style="21"/>
  </cols>
  <sheetData>
    <row r="1" spans="1:20" ht="38.4" customHeight="1" x14ac:dyDescent="0.35"/>
    <row r="2" spans="1:20" ht="38.4" customHeight="1" thickBot="1" x14ac:dyDescent="0.4"/>
    <row r="3" spans="1:20" s="16" customFormat="1" ht="30" customHeight="1" thickBot="1" x14ac:dyDescent="0.4">
      <c r="A3" s="312" t="str">
        <f>"SCHEDA COSTI PERSONALE IN KIND "&amp;Anno_rendicontato</f>
        <v>SCHEDA COSTI PERSONALE IN KIND 2024</v>
      </c>
      <c r="B3" s="313"/>
      <c r="C3" s="313"/>
      <c r="D3" s="313"/>
      <c r="E3" s="313"/>
      <c r="F3" s="313"/>
      <c r="G3" s="313"/>
      <c r="H3" s="314"/>
      <c r="I3" s="143"/>
      <c r="J3" s="138" t="s">
        <v>25</v>
      </c>
      <c r="K3" s="146">
        <f>SUM(K6:K23)</f>
        <v>0</v>
      </c>
      <c r="P3" s="113">
        <f>SUMIF($G$6:$G$23,"orientamento",$K$6:$K$23)</f>
        <v>0</v>
      </c>
      <c r="Q3" s="113">
        <f>SUMIF($G$6:$G$23,"formazione",$K$6:$K$23)</f>
        <v>0</v>
      </c>
      <c r="R3" s="113">
        <f>SUMIF($G$6:$G$23,"gestione progetti di innovazione",$K$6:$K$23)</f>
        <v>0</v>
      </c>
      <c r="S3" s="113"/>
      <c r="T3" s="113"/>
    </row>
    <row r="4" spans="1:20" s="9" customFormat="1" ht="30" customHeight="1" x14ac:dyDescent="0.35">
      <c r="A4" s="361" t="s">
        <v>50</v>
      </c>
      <c r="B4" s="355" t="s">
        <v>61</v>
      </c>
      <c r="C4" s="355" t="s">
        <v>62</v>
      </c>
      <c r="D4" s="355" t="s">
        <v>51</v>
      </c>
      <c r="E4" s="355" t="s">
        <v>52</v>
      </c>
      <c r="F4" s="363" t="s">
        <v>63</v>
      </c>
      <c r="G4" s="355" t="s">
        <v>55</v>
      </c>
      <c r="H4" s="355" t="s">
        <v>158</v>
      </c>
      <c r="I4" s="355" t="s">
        <v>159</v>
      </c>
      <c r="J4" s="355" t="s">
        <v>64</v>
      </c>
      <c r="K4" s="359" t="s">
        <v>56</v>
      </c>
      <c r="L4" s="355" t="s">
        <v>157</v>
      </c>
      <c r="M4" s="355" t="s">
        <v>153</v>
      </c>
      <c r="N4" s="355" t="s">
        <v>154</v>
      </c>
      <c r="O4" s="355" t="s">
        <v>155</v>
      </c>
      <c r="P4" s="357" t="s">
        <v>156</v>
      </c>
      <c r="Q4" s="23"/>
      <c r="R4" s="23"/>
      <c r="S4" s="23"/>
      <c r="T4" s="23"/>
    </row>
    <row r="5" spans="1:20" s="9" customFormat="1" ht="44" customHeight="1" x14ac:dyDescent="0.35">
      <c r="A5" s="362"/>
      <c r="B5" s="356"/>
      <c r="C5" s="356"/>
      <c r="D5" s="356"/>
      <c r="E5" s="356"/>
      <c r="F5" s="364"/>
      <c r="G5" s="356"/>
      <c r="H5" s="356"/>
      <c r="I5" s="356"/>
      <c r="J5" s="356"/>
      <c r="K5" s="360"/>
      <c r="L5" s="356"/>
      <c r="M5" s="356"/>
      <c r="N5" s="356"/>
      <c r="O5" s="356"/>
      <c r="P5" s="358"/>
      <c r="Q5" s="23"/>
      <c r="R5" s="23"/>
      <c r="S5" s="23"/>
      <c r="T5" s="23"/>
    </row>
    <row r="6" spans="1:20" s="9" customFormat="1" ht="20" customHeight="1" x14ac:dyDescent="0.35">
      <c r="A6" s="27"/>
      <c r="B6" s="41"/>
      <c r="C6" s="41"/>
      <c r="D6" s="28"/>
      <c r="E6" s="28"/>
      <c r="F6" s="29"/>
      <c r="G6" s="28"/>
      <c r="H6" s="42"/>
      <c r="I6" s="42"/>
      <c r="J6" s="147"/>
      <c r="K6" s="154">
        <f>H6*J6+I6*J6</f>
        <v>0</v>
      </c>
      <c r="L6" s="154">
        <f>J6*H6</f>
        <v>0</v>
      </c>
      <c r="M6" s="154">
        <f>J6*I6</f>
        <v>0</v>
      </c>
      <c r="N6" s="154">
        <f>ROUND(L6*50%,2)</f>
        <v>0</v>
      </c>
      <c r="O6" s="154">
        <f>ROUND(M6*25%,2)</f>
        <v>0</v>
      </c>
      <c r="P6" s="155">
        <f>N6+O6</f>
        <v>0</v>
      </c>
      <c r="Q6" s="23"/>
      <c r="R6" s="23"/>
      <c r="S6" s="23"/>
      <c r="T6" s="23" t="s">
        <v>57</v>
      </c>
    </row>
    <row r="7" spans="1:20" s="9" customFormat="1" ht="20" customHeight="1" x14ac:dyDescent="0.35">
      <c r="A7" s="27"/>
      <c r="B7" s="41"/>
      <c r="C7" s="41"/>
      <c r="D7" s="28"/>
      <c r="E7" s="28"/>
      <c r="F7" s="29"/>
      <c r="G7" s="28"/>
      <c r="H7" s="42"/>
      <c r="I7" s="42"/>
      <c r="J7" s="147"/>
      <c r="K7" s="154">
        <f t="shared" ref="K7:K23" si="0">H7*J7+I7*J7</f>
        <v>0</v>
      </c>
      <c r="L7" s="154">
        <f t="shared" ref="L7:L23" si="1">J7*H7</f>
        <v>0</v>
      </c>
      <c r="M7" s="154">
        <f t="shared" ref="M7:M23" si="2">J7*I7</f>
        <v>0</v>
      </c>
      <c r="N7" s="154">
        <f t="shared" ref="N7:N23" si="3">ROUND(L7*50%,2)</f>
        <v>0</v>
      </c>
      <c r="O7" s="154">
        <f t="shared" ref="O7:O23" si="4">ROUND(M7*25%,2)</f>
        <v>0</v>
      </c>
      <c r="P7" s="155">
        <f t="shared" ref="P7:P23" si="5">N7+O7</f>
        <v>0</v>
      </c>
      <c r="Q7" s="23"/>
      <c r="R7" s="23"/>
      <c r="S7" s="23"/>
      <c r="T7" s="23" t="s">
        <v>58</v>
      </c>
    </row>
    <row r="8" spans="1:20" s="9" customFormat="1" ht="20" customHeight="1" x14ac:dyDescent="0.35">
      <c r="A8" s="27"/>
      <c r="B8" s="41"/>
      <c r="C8" s="41"/>
      <c r="D8" s="28"/>
      <c r="E8" s="28"/>
      <c r="F8" s="29"/>
      <c r="G8" s="28"/>
      <c r="H8" s="42"/>
      <c r="I8" s="42"/>
      <c r="J8" s="147"/>
      <c r="K8" s="154">
        <f t="shared" si="0"/>
        <v>0</v>
      </c>
      <c r="L8" s="154">
        <f t="shared" si="1"/>
        <v>0</v>
      </c>
      <c r="M8" s="154">
        <f t="shared" si="2"/>
        <v>0</v>
      </c>
      <c r="N8" s="154">
        <f t="shared" si="3"/>
        <v>0</v>
      </c>
      <c r="O8" s="154">
        <f t="shared" si="4"/>
        <v>0</v>
      </c>
      <c r="P8" s="155">
        <f t="shared" si="5"/>
        <v>0</v>
      </c>
      <c r="Q8" s="23"/>
      <c r="R8" s="23"/>
      <c r="S8" s="23"/>
      <c r="T8" s="23" t="s">
        <v>59</v>
      </c>
    </row>
    <row r="9" spans="1:20" s="9" customFormat="1" ht="20" customHeight="1" x14ac:dyDescent="0.35">
      <c r="A9" s="27"/>
      <c r="B9" s="41"/>
      <c r="C9" s="41"/>
      <c r="D9" s="28"/>
      <c r="E9" s="28"/>
      <c r="F9" s="29"/>
      <c r="G9" s="28"/>
      <c r="H9" s="42"/>
      <c r="I9" s="42"/>
      <c r="J9" s="147"/>
      <c r="K9" s="154">
        <f t="shared" si="0"/>
        <v>0</v>
      </c>
      <c r="L9" s="154">
        <f t="shared" si="1"/>
        <v>0</v>
      </c>
      <c r="M9" s="154">
        <f t="shared" si="2"/>
        <v>0</v>
      </c>
      <c r="N9" s="154">
        <f t="shared" si="3"/>
        <v>0</v>
      </c>
      <c r="O9" s="154">
        <f t="shared" si="4"/>
        <v>0</v>
      </c>
      <c r="P9" s="155">
        <f t="shared" si="5"/>
        <v>0</v>
      </c>
    </row>
    <row r="10" spans="1:20" s="9" customFormat="1" ht="20" customHeight="1" x14ac:dyDescent="0.35">
      <c r="A10" s="27"/>
      <c r="B10" s="41"/>
      <c r="C10" s="41"/>
      <c r="D10" s="28"/>
      <c r="E10" s="28"/>
      <c r="F10" s="29"/>
      <c r="G10" s="28"/>
      <c r="H10" s="42"/>
      <c r="I10" s="42"/>
      <c r="J10" s="147"/>
      <c r="K10" s="154">
        <f t="shared" si="0"/>
        <v>0</v>
      </c>
      <c r="L10" s="154">
        <f t="shared" si="1"/>
        <v>0</v>
      </c>
      <c r="M10" s="154">
        <f t="shared" si="2"/>
        <v>0</v>
      </c>
      <c r="N10" s="154">
        <f t="shared" si="3"/>
        <v>0</v>
      </c>
      <c r="O10" s="154">
        <f t="shared" si="4"/>
        <v>0</v>
      </c>
      <c r="P10" s="155">
        <f t="shared" si="5"/>
        <v>0</v>
      </c>
    </row>
    <row r="11" spans="1:20" s="9" customFormat="1" ht="20" customHeight="1" x14ac:dyDescent="0.35">
      <c r="A11" s="27"/>
      <c r="B11" s="41"/>
      <c r="C11" s="41"/>
      <c r="D11" s="28"/>
      <c r="E11" s="28"/>
      <c r="F11" s="29"/>
      <c r="G11" s="28"/>
      <c r="H11" s="42"/>
      <c r="I11" s="42"/>
      <c r="J11" s="147"/>
      <c r="K11" s="154">
        <f t="shared" si="0"/>
        <v>0</v>
      </c>
      <c r="L11" s="154">
        <f t="shared" si="1"/>
        <v>0</v>
      </c>
      <c r="M11" s="154">
        <f t="shared" si="2"/>
        <v>0</v>
      </c>
      <c r="N11" s="154">
        <f t="shared" si="3"/>
        <v>0</v>
      </c>
      <c r="O11" s="154">
        <f t="shared" si="4"/>
        <v>0</v>
      </c>
      <c r="P11" s="155">
        <f t="shared" si="5"/>
        <v>0</v>
      </c>
    </row>
    <row r="12" spans="1:20" ht="20" customHeight="1" x14ac:dyDescent="0.35">
      <c r="A12" s="27"/>
      <c r="B12" s="41"/>
      <c r="C12" s="41"/>
      <c r="D12" s="28"/>
      <c r="E12" s="28"/>
      <c r="F12" s="29"/>
      <c r="G12" s="28"/>
      <c r="H12" s="42"/>
      <c r="I12" s="42"/>
      <c r="J12" s="147"/>
      <c r="K12" s="154">
        <f t="shared" si="0"/>
        <v>0</v>
      </c>
      <c r="L12" s="154">
        <f t="shared" si="1"/>
        <v>0</v>
      </c>
      <c r="M12" s="154">
        <f t="shared" si="2"/>
        <v>0</v>
      </c>
      <c r="N12" s="154">
        <f t="shared" si="3"/>
        <v>0</v>
      </c>
      <c r="O12" s="154">
        <f t="shared" si="4"/>
        <v>0</v>
      </c>
      <c r="P12" s="155">
        <f t="shared" si="5"/>
        <v>0</v>
      </c>
    </row>
    <row r="13" spans="1:20" ht="20" customHeight="1" x14ac:dyDescent="0.35">
      <c r="A13" s="27"/>
      <c r="B13" s="41"/>
      <c r="C13" s="41"/>
      <c r="D13" s="28"/>
      <c r="E13" s="28"/>
      <c r="F13" s="29"/>
      <c r="G13" s="28"/>
      <c r="H13" s="42"/>
      <c r="I13" s="42"/>
      <c r="J13" s="147"/>
      <c r="K13" s="154">
        <f t="shared" si="0"/>
        <v>0</v>
      </c>
      <c r="L13" s="154">
        <f t="shared" si="1"/>
        <v>0</v>
      </c>
      <c r="M13" s="154">
        <f t="shared" si="2"/>
        <v>0</v>
      </c>
      <c r="N13" s="154">
        <f t="shared" si="3"/>
        <v>0</v>
      </c>
      <c r="O13" s="154">
        <f t="shared" si="4"/>
        <v>0</v>
      </c>
      <c r="P13" s="155">
        <f t="shared" si="5"/>
        <v>0</v>
      </c>
    </row>
    <row r="14" spans="1:20" ht="20" customHeight="1" x14ac:dyDescent="0.35">
      <c r="A14" s="27"/>
      <c r="B14" s="41"/>
      <c r="C14" s="41"/>
      <c r="D14" s="28"/>
      <c r="E14" s="28"/>
      <c r="F14" s="29"/>
      <c r="G14" s="28"/>
      <c r="H14" s="42"/>
      <c r="I14" s="42"/>
      <c r="J14" s="147"/>
      <c r="K14" s="154">
        <f t="shared" si="0"/>
        <v>0</v>
      </c>
      <c r="L14" s="154">
        <f t="shared" si="1"/>
        <v>0</v>
      </c>
      <c r="M14" s="154">
        <f t="shared" si="2"/>
        <v>0</v>
      </c>
      <c r="N14" s="154">
        <f t="shared" si="3"/>
        <v>0</v>
      </c>
      <c r="O14" s="154">
        <f t="shared" si="4"/>
        <v>0</v>
      </c>
      <c r="P14" s="155">
        <f t="shared" si="5"/>
        <v>0</v>
      </c>
    </row>
    <row r="15" spans="1:20" ht="20" customHeight="1" x14ac:dyDescent="0.35">
      <c r="A15" s="27"/>
      <c r="B15" s="41"/>
      <c r="C15" s="41"/>
      <c r="D15" s="28"/>
      <c r="E15" s="28"/>
      <c r="F15" s="29"/>
      <c r="G15" s="28"/>
      <c r="H15" s="42"/>
      <c r="I15" s="42"/>
      <c r="J15" s="147"/>
      <c r="K15" s="154">
        <f t="shared" si="0"/>
        <v>0</v>
      </c>
      <c r="L15" s="154">
        <f t="shared" si="1"/>
        <v>0</v>
      </c>
      <c r="M15" s="154">
        <f t="shared" si="2"/>
        <v>0</v>
      </c>
      <c r="N15" s="154">
        <f t="shared" si="3"/>
        <v>0</v>
      </c>
      <c r="O15" s="154">
        <f t="shared" si="4"/>
        <v>0</v>
      </c>
      <c r="P15" s="155">
        <f t="shared" si="5"/>
        <v>0</v>
      </c>
    </row>
    <row r="16" spans="1:20" ht="20" customHeight="1" x14ac:dyDescent="0.35">
      <c r="A16" s="27"/>
      <c r="B16" s="41"/>
      <c r="C16" s="41"/>
      <c r="D16" s="28"/>
      <c r="E16" s="28"/>
      <c r="F16" s="29"/>
      <c r="G16" s="28"/>
      <c r="H16" s="42"/>
      <c r="I16" s="42"/>
      <c r="J16" s="147"/>
      <c r="K16" s="154">
        <f t="shared" si="0"/>
        <v>0</v>
      </c>
      <c r="L16" s="154">
        <f t="shared" si="1"/>
        <v>0</v>
      </c>
      <c r="M16" s="154">
        <f t="shared" si="2"/>
        <v>0</v>
      </c>
      <c r="N16" s="154">
        <f t="shared" si="3"/>
        <v>0</v>
      </c>
      <c r="O16" s="154">
        <f t="shared" si="4"/>
        <v>0</v>
      </c>
      <c r="P16" s="155">
        <f t="shared" si="5"/>
        <v>0</v>
      </c>
    </row>
    <row r="17" spans="1:16" s="9" customFormat="1" ht="20" customHeight="1" x14ac:dyDescent="0.35">
      <c r="A17" s="27"/>
      <c r="B17" s="41"/>
      <c r="C17" s="41"/>
      <c r="D17" s="28"/>
      <c r="E17" s="28"/>
      <c r="F17" s="29"/>
      <c r="G17" s="28"/>
      <c r="H17" s="42"/>
      <c r="I17" s="42"/>
      <c r="J17" s="147"/>
      <c r="K17" s="154">
        <f t="shared" si="0"/>
        <v>0</v>
      </c>
      <c r="L17" s="154">
        <f t="shared" si="1"/>
        <v>0</v>
      </c>
      <c r="M17" s="154">
        <f t="shared" si="2"/>
        <v>0</v>
      </c>
      <c r="N17" s="154">
        <f t="shared" si="3"/>
        <v>0</v>
      </c>
      <c r="O17" s="154">
        <f t="shared" si="4"/>
        <v>0</v>
      </c>
      <c r="P17" s="155">
        <f t="shared" si="5"/>
        <v>0</v>
      </c>
    </row>
    <row r="18" spans="1:16" s="9" customFormat="1" ht="20" customHeight="1" x14ac:dyDescent="0.35">
      <c r="A18" s="27"/>
      <c r="B18" s="41"/>
      <c r="C18" s="41"/>
      <c r="D18" s="28"/>
      <c r="E18" s="28"/>
      <c r="F18" s="29"/>
      <c r="G18" s="28"/>
      <c r="H18" s="42"/>
      <c r="I18" s="42"/>
      <c r="J18" s="147"/>
      <c r="K18" s="154">
        <f t="shared" si="0"/>
        <v>0</v>
      </c>
      <c r="L18" s="154">
        <f t="shared" si="1"/>
        <v>0</v>
      </c>
      <c r="M18" s="154">
        <f t="shared" si="2"/>
        <v>0</v>
      </c>
      <c r="N18" s="154">
        <f t="shared" si="3"/>
        <v>0</v>
      </c>
      <c r="O18" s="154">
        <f t="shared" si="4"/>
        <v>0</v>
      </c>
      <c r="P18" s="155">
        <f t="shared" si="5"/>
        <v>0</v>
      </c>
    </row>
    <row r="19" spans="1:16" s="9" customFormat="1" ht="20" customHeight="1" x14ac:dyDescent="0.35">
      <c r="A19" s="27"/>
      <c r="B19" s="41"/>
      <c r="C19" s="41"/>
      <c r="D19" s="28"/>
      <c r="E19" s="28"/>
      <c r="F19" s="29"/>
      <c r="G19" s="28"/>
      <c r="H19" s="42"/>
      <c r="I19" s="42"/>
      <c r="J19" s="147"/>
      <c r="K19" s="154">
        <f t="shared" si="0"/>
        <v>0</v>
      </c>
      <c r="L19" s="154">
        <f t="shared" si="1"/>
        <v>0</v>
      </c>
      <c r="M19" s="154">
        <f t="shared" si="2"/>
        <v>0</v>
      </c>
      <c r="N19" s="154">
        <f t="shared" si="3"/>
        <v>0</v>
      </c>
      <c r="O19" s="154">
        <f t="shared" si="4"/>
        <v>0</v>
      </c>
      <c r="P19" s="155">
        <f t="shared" si="5"/>
        <v>0</v>
      </c>
    </row>
    <row r="20" spans="1:16" s="9" customFormat="1" ht="20" customHeight="1" x14ac:dyDescent="0.35">
      <c r="A20" s="27"/>
      <c r="B20" s="41"/>
      <c r="C20" s="41"/>
      <c r="D20" s="28"/>
      <c r="E20" s="28"/>
      <c r="F20" s="29"/>
      <c r="G20" s="28"/>
      <c r="H20" s="42"/>
      <c r="I20" s="42"/>
      <c r="J20" s="147"/>
      <c r="K20" s="154">
        <f t="shared" si="0"/>
        <v>0</v>
      </c>
      <c r="L20" s="154">
        <f t="shared" si="1"/>
        <v>0</v>
      </c>
      <c r="M20" s="154">
        <f t="shared" si="2"/>
        <v>0</v>
      </c>
      <c r="N20" s="154">
        <f t="shared" si="3"/>
        <v>0</v>
      </c>
      <c r="O20" s="154">
        <f t="shared" si="4"/>
        <v>0</v>
      </c>
      <c r="P20" s="155">
        <f t="shared" si="5"/>
        <v>0</v>
      </c>
    </row>
    <row r="21" spans="1:16" s="9" customFormat="1" ht="20" customHeight="1" x14ac:dyDescent="0.35">
      <c r="A21" s="27"/>
      <c r="B21" s="41"/>
      <c r="C21" s="41"/>
      <c r="D21" s="28"/>
      <c r="E21" s="28"/>
      <c r="F21" s="29"/>
      <c r="G21" s="28"/>
      <c r="H21" s="42"/>
      <c r="I21" s="42"/>
      <c r="J21" s="147"/>
      <c r="K21" s="154">
        <f t="shared" si="0"/>
        <v>0</v>
      </c>
      <c r="L21" s="154">
        <f t="shared" si="1"/>
        <v>0</v>
      </c>
      <c r="M21" s="154">
        <f t="shared" si="2"/>
        <v>0</v>
      </c>
      <c r="N21" s="154">
        <f t="shared" si="3"/>
        <v>0</v>
      </c>
      <c r="O21" s="154">
        <f t="shared" si="4"/>
        <v>0</v>
      </c>
      <c r="P21" s="155">
        <f t="shared" si="5"/>
        <v>0</v>
      </c>
    </row>
    <row r="22" spans="1:16" s="9" customFormat="1" ht="20" customHeight="1" x14ac:dyDescent="0.35">
      <c r="A22" s="27"/>
      <c r="B22" s="41"/>
      <c r="C22" s="41"/>
      <c r="D22" s="28"/>
      <c r="E22" s="28"/>
      <c r="F22" s="29"/>
      <c r="G22" s="28"/>
      <c r="H22" s="42"/>
      <c r="I22" s="42"/>
      <c r="J22" s="147"/>
      <c r="K22" s="154">
        <f t="shared" si="0"/>
        <v>0</v>
      </c>
      <c r="L22" s="154">
        <f t="shared" si="1"/>
        <v>0</v>
      </c>
      <c r="M22" s="154">
        <f t="shared" si="2"/>
        <v>0</v>
      </c>
      <c r="N22" s="154">
        <f t="shared" si="3"/>
        <v>0</v>
      </c>
      <c r="O22" s="154">
        <f t="shared" si="4"/>
        <v>0</v>
      </c>
      <c r="P22" s="155">
        <f t="shared" si="5"/>
        <v>0</v>
      </c>
    </row>
    <row r="23" spans="1:16" ht="20" customHeight="1" thickBot="1" x14ac:dyDescent="0.4">
      <c r="A23" s="30"/>
      <c r="B23" s="43"/>
      <c r="C23" s="43"/>
      <c r="D23" s="31"/>
      <c r="E23" s="31"/>
      <c r="F23" s="32"/>
      <c r="G23" s="33"/>
      <c r="H23" s="44"/>
      <c r="I23" s="44"/>
      <c r="J23" s="148"/>
      <c r="K23" s="180">
        <f t="shared" si="0"/>
        <v>0</v>
      </c>
      <c r="L23" s="180">
        <f t="shared" si="1"/>
        <v>0</v>
      </c>
      <c r="M23" s="180">
        <f t="shared" si="2"/>
        <v>0</v>
      </c>
      <c r="N23" s="180">
        <f t="shared" si="3"/>
        <v>0</v>
      </c>
      <c r="O23" s="180">
        <f t="shared" si="4"/>
        <v>0</v>
      </c>
      <c r="P23" s="181">
        <f t="shared" si="5"/>
        <v>0</v>
      </c>
    </row>
    <row r="24" spans="1:16" ht="20" customHeight="1" thickBot="1" x14ac:dyDescent="0.4">
      <c r="A24" s="34"/>
      <c r="B24" s="34"/>
      <c r="C24" s="34"/>
      <c r="D24" s="34"/>
      <c r="E24" s="35"/>
      <c r="F24" s="35"/>
      <c r="J24" s="36" t="s">
        <v>25</v>
      </c>
      <c r="K24" s="161">
        <f t="shared" ref="K24:P24" si="6">SUM(K6:K23)</f>
        <v>0</v>
      </c>
      <c r="L24" s="190">
        <f t="shared" si="6"/>
        <v>0</v>
      </c>
      <c r="M24" s="190">
        <f t="shared" si="6"/>
        <v>0</v>
      </c>
      <c r="N24" s="190">
        <f t="shared" si="6"/>
        <v>0</v>
      </c>
      <c r="O24" s="190">
        <f t="shared" si="6"/>
        <v>0</v>
      </c>
      <c r="P24" s="161">
        <f t="shared" si="6"/>
        <v>0</v>
      </c>
    </row>
    <row r="25" spans="1:16" ht="20" customHeight="1" x14ac:dyDescent="0.35">
      <c r="A25" s="132" t="s">
        <v>60</v>
      </c>
      <c r="B25" s="37"/>
      <c r="C25" s="37"/>
    </row>
    <row r="26" spans="1:16" ht="20" customHeight="1" x14ac:dyDescent="0.35"/>
    <row r="27" spans="1:16" x14ac:dyDescent="0.35">
      <c r="D27" s="37"/>
      <c r="E27" s="37"/>
      <c r="F27" s="37"/>
      <c r="G27" s="37"/>
      <c r="H27" s="37"/>
      <c r="I27" s="37"/>
      <c r="J27" s="37"/>
      <c r="K27" s="37"/>
    </row>
  </sheetData>
  <mergeCells count="17">
    <mergeCell ref="H4:H5"/>
    <mergeCell ref="J4:J5"/>
    <mergeCell ref="K4:K5"/>
    <mergeCell ref="A3:H3"/>
    <mergeCell ref="A4:A5"/>
    <mergeCell ref="B4:B5"/>
    <mergeCell ref="C4:C5"/>
    <mergeCell ref="D4:D5"/>
    <mergeCell ref="E4:E5"/>
    <mergeCell ref="F4:F5"/>
    <mergeCell ref="G4:G5"/>
    <mergeCell ref="I4:I5"/>
    <mergeCell ref="L4:L5"/>
    <mergeCell ref="M4:M5"/>
    <mergeCell ref="N4:N5"/>
    <mergeCell ref="O4:O5"/>
    <mergeCell ref="P4:P5"/>
  </mergeCells>
  <pageMargins left="0.7" right="0.7" top="0.75" bottom="0.75" header="0.3" footer="0.3"/>
  <pageSetup paperSize="9" scale="5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26"/>
  <sheetViews>
    <sheetView showGridLines="0" topLeftCell="D3" zoomScale="80" zoomScaleNormal="80" workbookViewId="0">
      <selection activeCell="I6" sqref="I6:J6"/>
    </sheetView>
  </sheetViews>
  <sheetFormatPr defaultColWidth="9.08984375" defaultRowHeight="15.5" x14ac:dyDescent="0.35"/>
  <cols>
    <col min="1" max="1" width="42.90625" style="21" customWidth="1"/>
    <col min="2" max="2" width="25.36328125" style="21" customWidth="1"/>
    <col min="3" max="3" width="25.54296875" style="21" customWidth="1"/>
    <col min="4" max="4" width="18.453125" style="21" customWidth="1"/>
    <col min="5" max="6" width="31.36328125" style="21" customWidth="1"/>
    <col min="7" max="7" width="19.90625" style="21" customWidth="1"/>
    <col min="8" max="8" width="14.6328125" style="21" customWidth="1"/>
    <col min="9" max="9" width="16.7265625" style="21" customWidth="1"/>
    <col min="10" max="10" width="17.6328125" style="21" customWidth="1"/>
    <col min="11" max="11" width="16.08984375" style="21" customWidth="1"/>
    <col min="12" max="12" width="15.26953125" style="21" customWidth="1"/>
    <col min="13" max="13" width="15.36328125" style="21" customWidth="1"/>
    <col min="14" max="16384" width="9.08984375" style="21"/>
  </cols>
  <sheetData>
    <row r="1" spans="1:17" ht="33.65" customHeight="1" x14ac:dyDescent="0.35"/>
    <row r="2" spans="1:17" ht="33.65" customHeight="1" thickBot="1" x14ac:dyDescent="0.4"/>
    <row r="3" spans="1:17" s="13" customFormat="1" ht="30" customHeight="1" thickBot="1" x14ac:dyDescent="0.4">
      <c r="A3" s="338" t="str">
        <f>"SCHEDA COSTI PER MISSIONI "&amp;Anno_rendicontato</f>
        <v>SCHEDA COSTI PER MISSIONI 2024</v>
      </c>
      <c r="B3" s="339"/>
      <c r="C3" s="339"/>
      <c r="D3" s="339"/>
      <c r="E3" s="370"/>
      <c r="F3" s="109"/>
      <c r="G3" s="112" t="s">
        <v>25</v>
      </c>
      <c r="H3" s="197">
        <f>SUM(H6:H23)</f>
        <v>0</v>
      </c>
      <c r="M3" s="111">
        <f>SUMIF($G$6:$G$23,"orientamento",$H$6:$H$23)</f>
        <v>0</v>
      </c>
      <c r="N3" s="111">
        <f>SUMIF($G$6:$G$23,"formazione",$H$6:$H$23)</f>
        <v>0</v>
      </c>
      <c r="O3" s="111">
        <f>SUMIF($G$6:$G$23,"gestione progetti di innovazione",$H$6:$H$23)</f>
        <v>0</v>
      </c>
      <c r="P3" s="111"/>
      <c r="Q3" s="111"/>
    </row>
    <row r="4" spans="1:17" s="9" customFormat="1" ht="30" customHeight="1" x14ac:dyDescent="0.35">
      <c r="A4" s="335" t="s">
        <v>50</v>
      </c>
      <c r="B4" s="323" t="s">
        <v>61</v>
      </c>
      <c r="C4" s="372" t="s">
        <v>65</v>
      </c>
      <c r="D4" s="323" t="s">
        <v>66</v>
      </c>
      <c r="E4" s="323" t="s">
        <v>67</v>
      </c>
      <c r="F4" s="373" t="s">
        <v>68</v>
      </c>
      <c r="G4" s="323" t="s">
        <v>69</v>
      </c>
      <c r="H4" s="365" t="s">
        <v>56</v>
      </c>
      <c r="I4" s="365" t="s">
        <v>165</v>
      </c>
      <c r="J4" s="365" t="s">
        <v>166</v>
      </c>
      <c r="K4" s="365" t="s">
        <v>154</v>
      </c>
      <c r="L4" s="365" t="s">
        <v>155</v>
      </c>
      <c r="M4" s="367" t="s">
        <v>156</v>
      </c>
      <c r="N4" s="23"/>
      <c r="O4" s="23"/>
      <c r="P4" s="23"/>
      <c r="Q4" s="23"/>
    </row>
    <row r="5" spans="1:17" s="9" customFormat="1" ht="30" customHeight="1" x14ac:dyDescent="0.35">
      <c r="A5" s="371"/>
      <c r="B5" s="369"/>
      <c r="C5" s="369"/>
      <c r="D5" s="369"/>
      <c r="E5" s="369"/>
      <c r="F5" s="374"/>
      <c r="G5" s="369"/>
      <c r="H5" s="366"/>
      <c r="I5" s="366"/>
      <c r="J5" s="366"/>
      <c r="K5" s="366"/>
      <c r="L5" s="366"/>
      <c r="M5" s="368"/>
      <c r="N5" s="23"/>
      <c r="O5" s="23"/>
      <c r="P5" s="23"/>
      <c r="Q5" s="23"/>
    </row>
    <row r="6" spans="1:17" s="9" customFormat="1" ht="20" customHeight="1" x14ac:dyDescent="0.35">
      <c r="A6" s="27"/>
      <c r="B6" s="41"/>
      <c r="C6" s="41"/>
      <c r="D6" s="28"/>
      <c r="E6" s="28"/>
      <c r="F6" s="28"/>
      <c r="G6" s="28"/>
      <c r="H6" s="191"/>
      <c r="I6" s="192"/>
      <c r="J6" s="193"/>
      <c r="K6" s="154">
        <f>ROUND(I6*50%,2)</f>
        <v>0</v>
      </c>
      <c r="L6" s="154">
        <f>ROUND(J6*25%,2)</f>
        <v>0</v>
      </c>
      <c r="M6" s="155">
        <f>K6+L6</f>
        <v>0</v>
      </c>
      <c r="N6" s="23"/>
      <c r="O6" s="23"/>
      <c r="P6" s="23"/>
      <c r="Q6" s="23" t="s">
        <v>57</v>
      </c>
    </row>
    <row r="7" spans="1:17" s="9" customFormat="1" ht="20" customHeight="1" x14ac:dyDescent="0.35">
      <c r="A7" s="27"/>
      <c r="B7" s="41"/>
      <c r="C7" s="41"/>
      <c r="D7" s="28"/>
      <c r="E7" s="28"/>
      <c r="F7" s="28"/>
      <c r="G7" s="28"/>
      <c r="H7" s="191"/>
      <c r="I7" s="192"/>
      <c r="J7" s="193"/>
      <c r="K7" s="154">
        <f t="shared" ref="K7:K23" si="0">ROUND(I7*50%,2)</f>
        <v>0</v>
      </c>
      <c r="L7" s="154">
        <f t="shared" ref="L7:L23" si="1">ROUND(J7*25%,2)</f>
        <v>0</v>
      </c>
      <c r="M7" s="155">
        <f t="shared" ref="M7:M23" si="2">K7+L7</f>
        <v>0</v>
      </c>
      <c r="N7" s="23"/>
      <c r="O7" s="23"/>
      <c r="P7" s="23"/>
      <c r="Q7" s="23" t="s">
        <v>58</v>
      </c>
    </row>
    <row r="8" spans="1:17" s="9" customFormat="1" ht="20" customHeight="1" x14ac:dyDescent="0.35">
      <c r="A8" s="27"/>
      <c r="B8" s="41"/>
      <c r="C8" s="41"/>
      <c r="D8" s="28"/>
      <c r="E8" s="28"/>
      <c r="F8" s="28"/>
      <c r="G8" s="28"/>
      <c r="H8" s="191"/>
      <c r="I8" s="192"/>
      <c r="J8" s="193"/>
      <c r="K8" s="154">
        <f t="shared" si="0"/>
        <v>0</v>
      </c>
      <c r="L8" s="154">
        <f t="shared" si="1"/>
        <v>0</v>
      </c>
      <c r="M8" s="155">
        <f t="shared" si="2"/>
        <v>0</v>
      </c>
      <c r="N8" s="23"/>
      <c r="O8" s="23"/>
      <c r="P8" s="23"/>
      <c r="Q8" s="23" t="s">
        <v>59</v>
      </c>
    </row>
    <row r="9" spans="1:17" s="9" customFormat="1" ht="20" customHeight="1" x14ac:dyDescent="0.35">
      <c r="A9" s="27"/>
      <c r="B9" s="41"/>
      <c r="C9" s="41"/>
      <c r="D9" s="28"/>
      <c r="E9" s="28"/>
      <c r="F9" s="28"/>
      <c r="G9" s="28"/>
      <c r="H9" s="191"/>
      <c r="I9" s="192"/>
      <c r="J9" s="193"/>
      <c r="K9" s="154">
        <f t="shared" si="0"/>
        <v>0</v>
      </c>
      <c r="L9" s="154">
        <f t="shared" si="1"/>
        <v>0</v>
      </c>
      <c r="M9" s="155">
        <f t="shared" si="2"/>
        <v>0</v>
      </c>
    </row>
    <row r="10" spans="1:17" s="9" customFormat="1" ht="20" customHeight="1" x14ac:dyDescent="0.35">
      <c r="A10" s="27"/>
      <c r="B10" s="41"/>
      <c r="C10" s="41"/>
      <c r="D10" s="28"/>
      <c r="E10" s="28"/>
      <c r="F10" s="28"/>
      <c r="G10" s="28"/>
      <c r="H10" s="191"/>
      <c r="I10" s="192"/>
      <c r="J10" s="193"/>
      <c r="K10" s="154">
        <f t="shared" si="0"/>
        <v>0</v>
      </c>
      <c r="L10" s="154">
        <f t="shared" si="1"/>
        <v>0</v>
      </c>
      <c r="M10" s="155">
        <f t="shared" si="2"/>
        <v>0</v>
      </c>
    </row>
    <row r="11" spans="1:17" s="9" customFormat="1" ht="20" customHeight="1" x14ac:dyDescent="0.35">
      <c r="A11" s="27"/>
      <c r="B11" s="41"/>
      <c r="C11" s="41"/>
      <c r="D11" s="28"/>
      <c r="E11" s="28"/>
      <c r="F11" s="28"/>
      <c r="G11" s="28"/>
      <c r="H11" s="191"/>
      <c r="I11" s="192"/>
      <c r="J11" s="193"/>
      <c r="K11" s="154">
        <f t="shared" si="0"/>
        <v>0</v>
      </c>
      <c r="L11" s="154">
        <f t="shared" si="1"/>
        <v>0</v>
      </c>
      <c r="M11" s="155">
        <f t="shared" si="2"/>
        <v>0</v>
      </c>
    </row>
    <row r="12" spans="1:17" ht="20" customHeight="1" x14ac:dyDescent="0.35">
      <c r="A12" s="27"/>
      <c r="B12" s="41"/>
      <c r="C12" s="41"/>
      <c r="D12" s="28"/>
      <c r="E12" s="28"/>
      <c r="F12" s="28"/>
      <c r="G12" s="28"/>
      <c r="H12" s="191"/>
      <c r="I12" s="192"/>
      <c r="J12" s="193"/>
      <c r="K12" s="154">
        <f t="shared" si="0"/>
        <v>0</v>
      </c>
      <c r="L12" s="154">
        <f t="shared" si="1"/>
        <v>0</v>
      </c>
      <c r="M12" s="155">
        <f t="shared" si="2"/>
        <v>0</v>
      </c>
    </row>
    <row r="13" spans="1:17" ht="20" customHeight="1" x14ac:dyDescent="0.35">
      <c r="A13" s="27"/>
      <c r="B13" s="41"/>
      <c r="C13" s="41"/>
      <c r="D13" s="28"/>
      <c r="E13" s="28"/>
      <c r="F13" s="28"/>
      <c r="G13" s="28"/>
      <c r="H13" s="191"/>
      <c r="I13" s="192"/>
      <c r="J13" s="193"/>
      <c r="K13" s="154">
        <f t="shared" si="0"/>
        <v>0</v>
      </c>
      <c r="L13" s="154">
        <f t="shared" si="1"/>
        <v>0</v>
      </c>
      <c r="M13" s="155">
        <f t="shared" si="2"/>
        <v>0</v>
      </c>
    </row>
    <row r="14" spans="1:17" ht="20" customHeight="1" x14ac:dyDescent="0.35">
      <c r="A14" s="27"/>
      <c r="B14" s="41"/>
      <c r="C14" s="41"/>
      <c r="D14" s="28"/>
      <c r="E14" s="28"/>
      <c r="F14" s="28"/>
      <c r="G14" s="28"/>
      <c r="H14" s="191"/>
      <c r="I14" s="192"/>
      <c r="J14" s="193"/>
      <c r="K14" s="154">
        <f t="shared" si="0"/>
        <v>0</v>
      </c>
      <c r="L14" s="154">
        <f t="shared" si="1"/>
        <v>0</v>
      </c>
      <c r="M14" s="155">
        <f t="shared" si="2"/>
        <v>0</v>
      </c>
    </row>
    <row r="15" spans="1:17" ht="20" customHeight="1" x14ac:dyDescent="0.35">
      <c r="A15" s="27"/>
      <c r="B15" s="41"/>
      <c r="C15" s="41"/>
      <c r="D15" s="28"/>
      <c r="E15" s="28"/>
      <c r="F15" s="28"/>
      <c r="G15" s="28"/>
      <c r="H15" s="191"/>
      <c r="I15" s="192"/>
      <c r="J15" s="193"/>
      <c r="K15" s="154">
        <f t="shared" si="0"/>
        <v>0</v>
      </c>
      <c r="L15" s="154">
        <f t="shared" si="1"/>
        <v>0</v>
      </c>
      <c r="M15" s="155">
        <f t="shared" si="2"/>
        <v>0</v>
      </c>
    </row>
    <row r="16" spans="1:17" ht="20" customHeight="1" x14ac:dyDescent="0.35">
      <c r="A16" s="27"/>
      <c r="B16" s="41"/>
      <c r="C16" s="41"/>
      <c r="D16" s="28"/>
      <c r="E16" s="28"/>
      <c r="F16" s="28"/>
      <c r="G16" s="28"/>
      <c r="H16" s="191"/>
      <c r="I16" s="192"/>
      <c r="J16" s="193"/>
      <c r="K16" s="154">
        <f t="shared" si="0"/>
        <v>0</v>
      </c>
      <c r="L16" s="154">
        <f t="shared" si="1"/>
        <v>0</v>
      </c>
      <c r="M16" s="155">
        <f t="shared" si="2"/>
        <v>0</v>
      </c>
    </row>
    <row r="17" spans="1:13" s="9" customFormat="1" ht="20" customHeight="1" x14ac:dyDescent="0.35">
      <c r="A17" s="27"/>
      <c r="B17" s="41"/>
      <c r="C17" s="41"/>
      <c r="D17" s="28"/>
      <c r="E17" s="28"/>
      <c r="F17" s="28"/>
      <c r="G17" s="28"/>
      <c r="H17" s="191"/>
      <c r="I17" s="192"/>
      <c r="J17" s="193"/>
      <c r="K17" s="154">
        <f t="shared" si="0"/>
        <v>0</v>
      </c>
      <c r="L17" s="154">
        <f t="shared" si="1"/>
        <v>0</v>
      </c>
      <c r="M17" s="155">
        <f t="shared" si="2"/>
        <v>0</v>
      </c>
    </row>
    <row r="18" spans="1:13" s="9" customFormat="1" ht="20" customHeight="1" x14ac:dyDescent="0.35">
      <c r="A18" s="27"/>
      <c r="B18" s="41"/>
      <c r="C18" s="41"/>
      <c r="D18" s="28"/>
      <c r="E18" s="28"/>
      <c r="F18" s="28"/>
      <c r="G18" s="28"/>
      <c r="H18" s="191"/>
      <c r="I18" s="192"/>
      <c r="J18" s="193"/>
      <c r="K18" s="154">
        <f t="shared" si="0"/>
        <v>0</v>
      </c>
      <c r="L18" s="154">
        <f t="shared" si="1"/>
        <v>0</v>
      </c>
      <c r="M18" s="155">
        <f t="shared" si="2"/>
        <v>0</v>
      </c>
    </row>
    <row r="19" spans="1:13" s="9" customFormat="1" ht="20" customHeight="1" x14ac:dyDescent="0.35">
      <c r="A19" s="27"/>
      <c r="B19" s="41"/>
      <c r="C19" s="41"/>
      <c r="D19" s="28"/>
      <c r="E19" s="28"/>
      <c r="F19" s="28"/>
      <c r="G19" s="28"/>
      <c r="H19" s="191"/>
      <c r="I19" s="192"/>
      <c r="J19" s="193"/>
      <c r="K19" s="154">
        <f t="shared" si="0"/>
        <v>0</v>
      </c>
      <c r="L19" s="154">
        <f t="shared" si="1"/>
        <v>0</v>
      </c>
      <c r="M19" s="155">
        <f t="shared" si="2"/>
        <v>0</v>
      </c>
    </row>
    <row r="20" spans="1:13" s="9" customFormat="1" ht="20" customHeight="1" x14ac:dyDescent="0.35">
      <c r="A20" s="27"/>
      <c r="B20" s="41"/>
      <c r="C20" s="41"/>
      <c r="D20" s="28"/>
      <c r="E20" s="28"/>
      <c r="F20" s="28"/>
      <c r="G20" s="28"/>
      <c r="H20" s="191"/>
      <c r="I20" s="192"/>
      <c r="J20" s="193"/>
      <c r="K20" s="154">
        <f t="shared" si="0"/>
        <v>0</v>
      </c>
      <c r="L20" s="154">
        <f t="shared" si="1"/>
        <v>0</v>
      </c>
      <c r="M20" s="155">
        <f t="shared" si="2"/>
        <v>0</v>
      </c>
    </row>
    <row r="21" spans="1:13" s="9" customFormat="1" ht="20" customHeight="1" x14ac:dyDescent="0.35">
      <c r="A21" s="27"/>
      <c r="B21" s="41"/>
      <c r="C21" s="41"/>
      <c r="D21" s="28"/>
      <c r="E21" s="28"/>
      <c r="F21" s="28"/>
      <c r="G21" s="28"/>
      <c r="H21" s="191"/>
      <c r="I21" s="192"/>
      <c r="J21" s="193"/>
      <c r="K21" s="154">
        <f t="shared" si="0"/>
        <v>0</v>
      </c>
      <c r="L21" s="154">
        <f t="shared" si="1"/>
        <v>0</v>
      </c>
      <c r="M21" s="155">
        <f t="shared" si="2"/>
        <v>0</v>
      </c>
    </row>
    <row r="22" spans="1:13" s="9" customFormat="1" ht="20" customHeight="1" x14ac:dyDescent="0.35">
      <c r="A22" s="27"/>
      <c r="B22" s="41"/>
      <c r="C22" s="41"/>
      <c r="D22" s="28"/>
      <c r="E22" s="28"/>
      <c r="F22" s="28"/>
      <c r="G22" s="28"/>
      <c r="H22" s="191"/>
      <c r="I22" s="192"/>
      <c r="J22" s="193"/>
      <c r="K22" s="154">
        <f t="shared" si="0"/>
        <v>0</v>
      </c>
      <c r="L22" s="154">
        <f t="shared" si="1"/>
        <v>0</v>
      </c>
      <c r="M22" s="155">
        <f t="shared" si="2"/>
        <v>0</v>
      </c>
    </row>
    <row r="23" spans="1:13" ht="20" customHeight="1" thickBot="1" x14ac:dyDescent="0.4">
      <c r="A23" s="30"/>
      <c r="B23" s="43"/>
      <c r="C23" s="43"/>
      <c r="D23" s="31"/>
      <c r="E23" s="31"/>
      <c r="F23" s="31"/>
      <c r="G23" s="33"/>
      <c r="H23" s="194"/>
      <c r="I23" s="195"/>
      <c r="J23" s="196"/>
      <c r="K23" s="154">
        <f t="shared" si="0"/>
        <v>0</v>
      </c>
      <c r="L23" s="154">
        <f t="shared" si="1"/>
        <v>0</v>
      </c>
      <c r="M23" s="155">
        <f t="shared" si="2"/>
        <v>0</v>
      </c>
    </row>
    <row r="24" spans="1:13" ht="20" customHeight="1" thickBot="1" x14ac:dyDescent="0.4">
      <c r="A24" s="34"/>
      <c r="B24" s="34"/>
      <c r="C24" s="34"/>
      <c r="D24" s="34"/>
      <c r="E24" s="35"/>
      <c r="F24" s="35"/>
      <c r="G24" s="36" t="s">
        <v>25</v>
      </c>
      <c r="H24" s="145">
        <f t="shared" ref="H24:M24" si="3">SUM(H6:H23)</f>
        <v>0</v>
      </c>
      <c r="I24" s="145">
        <f t="shared" si="3"/>
        <v>0</v>
      </c>
      <c r="J24" s="145">
        <f t="shared" si="3"/>
        <v>0</v>
      </c>
      <c r="K24" s="145">
        <f t="shared" si="3"/>
        <v>0</v>
      </c>
      <c r="L24" s="145">
        <f t="shared" si="3"/>
        <v>0</v>
      </c>
      <c r="M24" s="161">
        <f t="shared" si="3"/>
        <v>0</v>
      </c>
    </row>
    <row r="26" spans="1:13" x14ac:dyDescent="0.35">
      <c r="D26" s="37"/>
      <c r="E26" s="37"/>
      <c r="F26" s="37"/>
      <c r="G26" s="37"/>
      <c r="H26" s="37"/>
    </row>
  </sheetData>
  <mergeCells count="14">
    <mergeCell ref="G4:G5"/>
    <mergeCell ref="H4:H5"/>
    <mergeCell ref="A3:E3"/>
    <mergeCell ref="A4:A5"/>
    <mergeCell ref="B4:B5"/>
    <mergeCell ref="C4:C5"/>
    <mergeCell ref="D4:D5"/>
    <mergeCell ref="E4:E5"/>
    <mergeCell ref="F4:F5"/>
    <mergeCell ref="I4:I5"/>
    <mergeCell ref="J4:J5"/>
    <mergeCell ref="K4:K5"/>
    <mergeCell ref="L4:L5"/>
    <mergeCell ref="M4:M5"/>
  </mergeCells>
  <dataValidations count="1">
    <dataValidation type="list" allowBlank="1" showInputMessage="1" showErrorMessage="1" sqref="E6:E23" xr:uid="{DCCD0FA9-DEBB-4F3F-AEE0-C9C9F661CA0D}">
      <formula1>"vitto,alloggio,viaggio mezzo pubblico,viaggio mezzo privato"</formula1>
    </dataValidation>
  </dataValidations>
  <pageMargins left="0.7" right="0.7" top="0.75" bottom="0.75" header="0.3" footer="0.3"/>
  <pageSetup paperSize="9" scale="62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e79e92-d36c-4fab-b56a-0e2017a2391a">
      <UserInfo>
        <DisplayName/>
        <AccountId xsi:nil="true"/>
        <AccountType/>
      </UserInfo>
    </SharedWithUsers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D0C3BD-8C6D-4E8D-830F-E703A61B7B9C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df1cbb73-3936-4818-8220-46e01a2ebd87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45e79e92-d36c-4fab-b56a-0e2017a2391a"/>
  </ds:schemaRefs>
</ds:datastoreItem>
</file>

<file path=customXml/itemProps2.xml><?xml version="1.0" encoding="utf-8"?>
<ds:datastoreItem xmlns:ds="http://schemas.openxmlformats.org/officeDocument/2006/customXml" ds:itemID="{347D9E36-FC3D-40B7-89E9-9DC553644F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cbb73-3936-4818-8220-46e01a2ebd87"/>
    <ds:schemaRef ds:uri="45e79e92-d36c-4fab-b56a-0e2017a23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970C96-8C7C-4FC4-A675-A9D45EB570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15</vt:i4>
      </vt:variant>
    </vt:vector>
  </HeadingPairs>
  <TitlesOfParts>
    <vt:vector size="32" baseType="lpstr">
      <vt:lpstr>Quadro riassuntivo</vt:lpstr>
      <vt:lpstr>Istruzioni</vt:lpstr>
      <vt:lpstr>Personale dipendente_reali</vt:lpstr>
      <vt:lpstr>Personale dipendente_standard</vt:lpstr>
      <vt:lpstr>Pers. collaborazione-occasion.</vt:lpstr>
      <vt:lpstr>Somministrazione_costi reali</vt:lpstr>
      <vt:lpstr>Somministrazione_costi standard</vt:lpstr>
      <vt:lpstr>Personale in kind</vt:lpstr>
      <vt:lpstr>Missioni-trasferte</vt:lpstr>
      <vt:lpstr>Strumenti attrezzature</vt:lpstr>
      <vt:lpstr>Strumenti attrezzature in kind</vt:lpstr>
      <vt:lpstr>Materiali</vt:lpstr>
      <vt:lpstr>Servizi di consulenza</vt:lpstr>
      <vt:lpstr>Altri costi</vt:lpstr>
      <vt:lpstr>Immobili_locazione</vt:lpstr>
      <vt:lpstr>Immobili in kind</vt:lpstr>
      <vt:lpstr>Licenze e diritti di PI</vt:lpstr>
      <vt:lpstr>Anno_rendicontato</vt:lpstr>
      <vt:lpstr>'Altri costi'!Area_stampa</vt:lpstr>
      <vt:lpstr>'Immobili in kind'!Area_stampa</vt:lpstr>
      <vt:lpstr>Immobili_locazione!Area_stampa</vt:lpstr>
      <vt:lpstr>Istruzioni!Area_stampa</vt:lpstr>
      <vt:lpstr>'Licenze e diritti di PI'!Area_stampa</vt:lpstr>
      <vt:lpstr>Materiali!Area_stampa</vt:lpstr>
      <vt:lpstr>'Missioni-trasferte'!Area_stampa</vt:lpstr>
      <vt:lpstr>'Pers. collaborazione-occasion.'!Area_stampa</vt:lpstr>
      <vt:lpstr>'Personale dipendente_reali'!Area_stampa</vt:lpstr>
      <vt:lpstr>'Personale in kind'!Area_stampa</vt:lpstr>
      <vt:lpstr>'Quadro riassuntivo'!Area_stampa</vt:lpstr>
      <vt:lpstr>'Servizi di consulenza'!Area_stampa</vt:lpstr>
      <vt:lpstr>'Strumenti attrezzature'!Area_stampa</vt:lpstr>
      <vt:lpstr>'Strumenti attrezzature in kind'!Area_stampa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2024-03-08T16:24:01Z</dcterms:created>
  <dcterms:modified xsi:type="dcterms:W3CDTF">2024-12-17T11:01:30Z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1087900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