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02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synthesis3srl-my.sharepoint.com/personal/arianna_quercetti_synthesis3_it/Documents/BI-REX CALL 4/_Documentazione utile/DOC BANDO/MODULISTICA RENDICONTAZIONE/Monitoraggio-Mensile/"/>
    </mc:Choice>
  </mc:AlternateContent>
  <xr:revisionPtr revIDLastSave="0" documentId="8_{21E99839-B9A9-43FF-A057-E04F7BFC15E7}" xr6:coauthVersionLast="47" xr6:coauthVersionMax="47" xr10:uidLastSave="{00000000-0000-0000-0000-000000000000}"/>
  <bookViews>
    <workbookView xWindow="-110" yWindow="-110" windowWidth="19420" windowHeight="10300" tabRatio="995" firstSheet="1" activeTab="1" xr2:uid="{00000000-000D-0000-FFFF-FFFF00000000}"/>
  </bookViews>
  <sheets>
    <sheet name="Istruzioni compilazione" sheetId="29" r:id="rId1"/>
    <sheet name="Quadro riassuntivo" sheetId="13" r:id="rId2"/>
    <sheet name="Personale dipendente_reali" sheetId="10" r:id="rId3"/>
    <sheet name="Personale dipendente_standard" sheetId="28" r:id="rId4"/>
    <sheet name="Somministrazione_costi reali " sheetId="33" r:id="rId5"/>
    <sheet name="Somministrazione_costi standard" sheetId="34" r:id="rId6"/>
    <sheet name="Perso collaborazione- occasion." sheetId="7" r:id="rId7"/>
    <sheet name="Personale in kind" sheetId="14" r:id="rId8"/>
    <sheet name="Strumenti attrezzature" sheetId="1" r:id="rId9"/>
    <sheet name="Strumenti attrezzature in kind" sheetId="24" r:id="rId10"/>
    <sheet name="Materiali" sheetId="22" r:id="rId11"/>
    <sheet name="Licenze e diritti di PI" sheetId="16" r:id="rId12"/>
    <sheet name="Servizi di consulenza" sheetId="17" r:id="rId13"/>
    <sheet name="Altri costi" sheetId="18" r:id="rId14"/>
    <sheet name="Missioni - Trasferte " sheetId="30" r:id="rId15"/>
  </sheets>
  <definedNames>
    <definedName name="_ftn1" localSheetId="6">'Perso collaborazione- occasion.'!#REF!</definedName>
    <definedName name="_ftn1" localSheetId="2">'Personale dipendente_reali'!#REF!</definedName>
    <definedName name="_ftn1" localSheetId="3">'Personale dipendente_standard'!#REF!</definedName>
    <definedName name="_ftn1" localSheetId="7">'Personale in kind'!#REF!</definedName>
    <definedName name="_ftnref1" localSheetId="6">'Perso collaborazione- occasion.'!#REF!</definedName>
    <definedName name="_ftnref1" localSheetId="2">'Personale dipendente_reali'!#REF!</definedName>
    <definedName name="_ftnref1" localSheetId="3">'Personale dipendente_standard'!#REF!</definedName>
    <definedName name="_ftnref1" localSheetId="7">'Personale in kind'!#REF!</definedName>
    <definedName name="Anno_rendicontato">'Quadro riassuntivo'!#REF!</definedName>
    <definedName name="_xlnm.Print_Area" localSheetId="13">'Altri costi'!$B$1:$I$32</definedName>
    <definedName name="_xlnm.Print_Area" localSheetId="11">'Licenze e diritti di PI'!$C$1:$I$32</definedName>
    <definedName name="_xlnm.Print_Area" localSheetId="10">Materiali!$C$1:$K$32</definedName>
    <definedName name="_xlnm.Print_Area" localSheetId="6">'Perso collaborazione- occasion.'!$A$2:$K$22</definedName>
    <definedName name="_xlnm.Print_Area" localSheetId="7">'Personale in kind'!$A$1:$L$23</definedName>
    <definedName name="_xlnm.Print_Area" localSheetId="1">'Quadro riassuntivo'!$B$9:$F$38</definedName>
    <definedName name="_xlnm.Print_Area" localSheetId="12">'Servizi di consulenza'!$C$1:$J$32</definedName>
    <definedName name="_xlnm.Print_Area" localSheetId="8">'Strumenti attrezzature'!$C$1:$G$30</definedName>
    <definedName name="_xlnm.Print_Area" localSheetId="9">'Strumenti attrezzature in kind'!$B$1:$F$32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24" l="1"/>
  <c r="K4" i="24"/>
  <c r="J5" i="24"/>
  <c r="K5" i="24"/>
  <c r="J6" i="24"/>
  <c r="K6" i="24"/>
  <c r="J7" i="24"/>
  <c r="K7" i="24"/>
  <c r="J8" i="24"/>
  <c r="K8" i="24"/>
  <c r="J9" i="24"/>
  <c r="K9" i="24"/>
  <c r="J10" i="24"/>
  <c r="K10" i="24"/>
  <c r="J11" i="24"/>
  <c r="K11" i="24"/>
  <c r="J12" i="24"/>
  <c r="K12" i="24"/>
  <c r="J13" i="24"/>
  <c r="K13" i="24"/>
  <c r="J14" i="24"/>
  <c r="K14" i="24"/>
  <c r="J15" i="24"/>
  <c r="K15" i="24"/>
  <c r="J16" i="24"/>
  <c r="K16" i="24"/>
  <c r="J17" i="24"/>
  <c r="K17" i="24"/>
  <c r="J18" i="24"/>
  <c r="K18" i="24"/>
  <c r="J19" i="24"/>
  <c r="K19" i="24"/>
  <c r="J20" i="24"/>
  <c r="K20" i="24"/>
  <c r="R21" i="22"/>
  <c r="K3" i="24"/>
  <c r="Q21" i="22"/>
  <c r="J3" i="24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P3" i="1"/>
  <c r="O3" i="1"/>
  <c r="P21" i="22"/>
  <c r="O21" i="22"/>
  <c r="N21" i="22"/>
  <c r="M5" i="14"/>
  <c r="N5" i="14"/>
  <c r="M6" i="14"/>
  <c r="N6" i="14"/>
  <c r="M7" i="14"/>
  <c r="N7" i="14"/>
  <c r="M8" i="14"/>
  <c r="N8" i="14"/>
  <c r="M9" i="14"/>
  <c r="N9" i="14"/>
  <c r="M10" i="14"/>
  <c r="N10" i="14"/>
  <c r="M11" i="14"/>
  <c r="N11" i="14"/>
  <c r="M12" i="14"/>
  <c r="N12" i="14"/>
  <c r="M13" i="14"/>
  <c r="N13" i="14"/>
  <c r="M14" i="14"/>
  <c r="N14" i="14"/>
  <c r="M15" i="14"/>
  <c r="N15" i="14"/>
  <c r="M16" i="14"/>
  <c r="N16" i="14"/>
  <c r="M17" i="14"/>
  <c r="N17" i="14"/>
  <c r="M18" i="14"/>
  <c r="N18" i="14"/>
  <c r="M19" i="14"/>
  <c r="N19" i="14"/>
  <c r="M20" i="14"/>
  <c r="N20" i="14"/>
  <c r="M21" i="14"/>
  <c r="N21" i="14"/>
  <c r="N4" i="14"/>
  <c r="M4" i="14"/>
  <c r="R20" i="22"/>
  <c r="R4" i="22"/>
  <c r="R5" i="22"/>
  <c r="R6" i="22"/>
  <c r="R7" i="22"/>
  <c r="R8" i="22"/>
  <c r="R9" i="22"/>
  <c r="R10" i="22"/>
  <c r="R11" i="22"/>
  <c r="R12" i="22"/>
  <c r="R13" i="22"/>
  <c r="R14" i="22"/>
  <c r="R15" i="22"/>
  <c r="R16" i="22"/>
  <c r="R17" i="22"/>
  <c r="R18" i="22"/>
  <c r="R19" i="22"/>
  <c r="K5" i="14"/>
  <c r="L5" i="14"/>
  <c r="K6" i="14"/>
  <c r="L6" i="14"/>
  <c r="K7" i="14"/>
  <c r="L7" i="14"/>
  <c r="K8" i="14"/>
  <c r="L8" i="14"/>
  <c r="K9" i="14"/>
  <c r="L9" i="14"/>
  <c r="K10" i="14"/>
  <c r="L10" i="14"/>
  <c r="K11" i="14"/>
  <c r="L11" i="14"/>
  <c r="K12" i="14"/>
  <c r="L12" i="14"/>
  <c r="K13" i="14"/>
  <c r="L13" i="14"/>
  <c r="K14" i="14"/>
  <c r="L14" i="14"/>
  <c r="K15" i="14"/>
  <c r="L15" i="14"/>
  <c r="K16" i="14"/>
  <c r="L16" i="14"/>
  <c r="K17" i="14"/>
  <c r="L17" i="14"/>
  <c r="K18" i="14"/>
  <c r="L18" i="14"/>
  <c r="K19" i="14"/>
  <c r="L19" i="14"/>
  <c r="K20" i="14"/>
  <c r="L20" i="14"/>
  <c r="K21" i="14"/>
  <c r="L21" i="14"/>
  <c r="R3" i="22"/>
  <c r="L4" i="14"/>
  <c r="P4" i="22"/>
  <c r="Q4" i="22"/>
  <c r="P5" i="22"/>
  <c r="Q5" i="22"/>
  <c r="P6" i="22"/>
  <c r="Q6" i="22"/>
  <c r="P7" i="22"/>
  <c r="Q7" i="22"/>
  <c r="P8" i="22"/>
  <c r="Q8" i="22"/>
  <c r="P9" i="22"/>
  <c r="Q9" i="22"/>
  <c r="P10" i="22"/>
  <c r="Q10" i="22"/>
  <c r="P11" i="22"/>
  <c r="Q11" i="22"/>
  <c r="P12" i="22"/>
  <c r="Q12" i="22"/>
  <c r="P13" i="22"/>
  <c r="Q13" i="22"/>
  <c r="P14" i="22"/>
  <c r="Q14" i="22"/>
  <c r="P15" i="22"/>
  <c r="Q15" i="22"/>
  <c r="P16" i="22"/>
  <c r="Q16" i="22"/>
  <c r="P17" i="22"/>
  <c r="Q17" i="22"/>
  <c r="P18" i="22"/>
  <c r="Q18" i="22"/>
  <c r="P19" i="22"/>
  <c r="Q19" i="22"/>
  <c r="P20" i="22"/>
  <c r="Q20" i="22"/>
  <c r="Q3" i="22"/>
  <c r="K4" i="14"/>
  <c r="L4" i="7"/>
  <c r="M4" i="7"/>
  <c r="L5" i="7"/>
  <c r="M5" i="7"/>
  <c r="L6" i="7"/>
  <c r="M6" i="7"/>
  <c r="L7" i="7"/>
  <c r="M7" i="7"/>
  <c r="L8" i="7"/>
  <c r="M8" i="7"/>
  <c r="L9" i="7"/>
  <c r="M9" i="7"/>
  <c r="L10" i="7"/>
  <c r="M10" i="7"/>
  <c r="L11" i="7"/>
  <c r="M11" i="7"/>
  <c r="L12" i="7"/>
  <c r="M12" i="7"/>
  <c r="L13" i="7"/>
  <c r="M13" i="7"/>
  <c r="L14" i="7"/>
  <c r="M14" i="7"/>
  <c r="L15" i="7"/>
  <c r="M15" i="7"/>
  <c r="L16" i="7"/>
  <c r="M16" i="7"/>
  <c r="L17" i="7"/>
  <c r="M17" i="7"/>
  <c r="L18" i="7"/>
  <c r="M18" i="7"/>
  <c r="L19" i="7"/>
  <c r="M19" i="7"/>
  <c r="P3" i="22"/>
  <c r="M3" i="7"/>
  <c r="L3" i="7"/>
  <c r="P4" i="16"/>
  <c r="P5" i="16"/>
  <c r="P6" i="16"/>
  <c r="P7" i="16"/>
  <c r="P8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E8" i="34"/>
  <c r="P3" i="16"/>
  <c r="M17" i="34"/>
  <c r="N17" i="34"/>
  <c r="M18" i="34"/>
  <c r="N18" i="34"/>
  <c r="M19" i="34"/>
  <c r="N19" i="34"/>
  <c r="N16" i="34"/>
  <c r="N4" i="16"/>
  <c r="O4" i="16"/>
  <c r="N5" i="16"/>
  <c r="O5" i="16"/>
  <c r="N6" i="16"/>
  <c r="O6" i="16"/>
  <c r="N7" i="16"/>
  <c r="O7" i="16"/>
  <c r="N8" i="16"/>
  <c r="O8" i="16"/>
  <c r="N9" i="16"/>
  <c r="O9" i="16"/>
  <c r="N10" i="16"/>
  <c r="O10" i="16"/>
  <c r="N11" i="16"/>
  <c r="O11" i="16"/>
  <c r="N12" i="16"/>
  <c r="O12" i="16"/>
  <c r="N13" i="16"/>
  <c r="O13" i="16"/>
  <c r="N14" i="16"/>
  <c r="O14" i="16"/>
  <c r="N15" i="16"/>
  <c r="O15" i="16"/>
  <c r="N16" i="16"/>
  <c r="O16" i="16"/>
  <c r="N17" i="16"/>
  <c r="O17" i="16"/>
  <c r="N18" i="16"/>
  <c r="O18" i="16"/>
  <c r="N19" i="16"/>
  <c r="O19" i="16"/>
  <c r="N20" i="16"/>
  <c r="O20" i="16"/>
  <c r="O3" i="16"/>
  <c r="M16" i="34"/>
  <c r="J17" i="34"/>
  <c r="K17" i="34"/>
  <c r="J18" i="34"/>
  <c r="K18" i="34"/>
  <c r="J19" i="34"/>
  <c r="K19" i="34"/>
  <c r="K16" i="34"/>
  <c r="N3" i="16"/>
  <c r="J16" i="34"/>
  <c r="K1" i="16"/>
  <c r="Q4" i="17"/>
  <c r="Q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O4" i="17"/>
  <c r="P4" i="17"/>
  <c r="O5" i="17"/>
  <c r="P5" i="17"/>
  <c r="O6" i="17"/>
  <c r="P6" i="17"/>
  <c r="P21" i="17" s="1"/>
  <c r="O7" i="17"/>
  <c r="P7" i="17"/>
  <c r="O8" i="17"/>
  <c r="P8" i="17"/>
  <c r="O9" i="17"/>
  <c r="P9" i="17"/>
  <c r="O10" i="17"/>
  <c r="P10" i="17"/>
  <c r="O11" i="17"/>
  <c r="P11" i="17"/>
  <c r="O12" i="17"/>
  <c r="P12" i="17"/>
  <c r="O13" i="17"/>
  <c r="P13" i="17"/>
  <c r="O14" i="17"/>
  <c r="P14" i="17"/>
  <c r="O15" i="17"/>
  <c r="P15" i="17"/>
  <c r="O16" i="17"/>
  <c r="P16" i="17"/>
  <c r="O17" i="17"/>
  <c r="P17" i="17"/>
  <c r="O18" i="17"/>
  <c r="P18" i="17"/>
  <c r="O19" i="17"/>
  <c r="P19" i="17"/>
  <c r="O20" i="17"/>
  <c r="P20" i="17"/>
  <c r="P3" i="17"/>
  <c r="O3" i="17"/>
  <c r="Q3" i="17" s="1"/>
  <c r="N21" i="17"/>
  <c r="M21" i="17"/>
  <c r="L1" i="17" s="1"/>
  <c r="P4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3" i="18"/>
  <c r="N4" i="18"/>
  <c r="N21" i="18" s="1"/>
  <c r="O4" i="18"/>
  <c r="N5" i="18"/>
  <c r="O5" i="18"/>
  <c r="N6" i="18"/>
  <c r="O6" i="18"/>
  <c r="N7" i="18"/>
  <c r="O7" i="18"/>
  <c r="N8" i="18"/>
  <c r="O8" i="18"/>
  <c r="N9" i="18"/>
  <c r="O9" i="18"/>
  <c r="N10" i="18"/>
  <c r="O10" i="18"/>
  <c r="N11" i="18"/>
  <c r="O11" i="18"/>
  <c r="N12" i="18"/>
  <c r="O12" i="18"/>
  <c r="N13" i="18"/>
  <c r="O13" i="18"/>
  <c r="N14" i="18"/>
  <c r="O14" i="18"/>
  <c r="N15" i="18"/>
  <c r="O15" i="18"/>
  <c r="N16" i="18"/>
  <c r="O16" i="18"/>
  <c r="N17" i="18"/>
  <c r="O17" i="18"/>
  <c r="N18" i="18"/>
  <c r="O18" i="18"/>
  <c r="N19" i="18"/>
  <c r="O19" i="18"/>
  <c r="N20" i="18"/>
  <c r="O20" i="18"/>
  <c r="O3" i="18"/>
  <c r="N3" i="18"/>
  <c r="M21" i="18"/>
  <c r="L21" i="18"/>
  <c r="J1" i="30"/>
  <c r="O5" i="30"/>
  <c r="O6" i="30"/>
  <c r="O7" i="30"/>
  <c r="O8" i="30"/>
  <c r="O9" i="30"/>
  <c r="O10" i="30"/>
  <c r="O11" i="30"/>
  <c r="O12" i="30"/>
  <c r="O13" i="30"/>
  <c r="O14" i="30"/>
  <c r="O15" i="30"/>
  <c r="O16" i="30"/>
  <c r="O17" i="30"/>
  <c r="O18" i="30"/>
  <c r="O19" i="30"/>
  <c r="O20" i="30"/>
  <c r="O21" i="30"/>
  <c r="O4" i="30"/>
  <c r="S7" i="33"/>
  <c r="T7" i="33"/>
  <c r="S8" i="33"/>
  <c r="T8" i="33"/>
  <c r="S9" i="33"/>
  <c r="T9" i="33"/>
  <c r="S10" i="33"/>
  <c r="T10" i="33"/>
  <c r="S11" i="33"/>
  <c r="T11" i="33"/>
  <c r="S12" i="33"/>
  <c r="T12" i="33"/>
  <c r="S13" i="33"/>
  <c r="T13" i="33"/>
  <c r="S14" i="33"/>
  <c r="T14" i="33"/>
  <c r="S15" i="33"/>
  <c r="T15" i="33"/>
  <c r="S16" i="33"/>
  <c r="T16" i="33"/>
  <c r="S17" i="33"/>
  <c r="T17" i="33"/>
  <c r="S18" i="33"/>
  <c r="T18" i="33"/>
  <c r="S19" i="33"/>
  <c r="T19" i="33"/>
  <c r="S20" i="33"/>
  <c r="T20" i="33"/>
  <c r="S21" i="33"/>
  <c r="T21" i="33"/>
  <c r="S22" i="33"/>
  <c r="T22" i="33"/>
  <c r="S23" i="33"/>
  <c r="T23" i="33"/>
  <c r="N22" i="30"/>
  <c r="T6" i="33"/>
  <c r="S6" i="33"/>
  <c r="M22" i="30"/>
  <c r="L22" i="30"/>
  <c r="K22" i="30"/>
  <c r="Q7" i="33"/>
  <c r="R7" i="33"/>
  <c r="Q8" i="33"/>
  <c r="R8" i="33"/>
  <c r="Q9" i="33"/>
  <c r="R9" i="33"/>
  <c r="Q10" i="33"/>
  <c r="R10" i="33"/>
  <c r="Q11" i="33"/>
  <c r="R11" i="33"/>
  <c r="Q12" i="33"/>
  <c r="R12" i="33"/>
  <c r="Q13" i="33"/>
  <c r="R13" i="33"/>
  <c r="Q14" i="33"/>
  <c r="R14" i="33"/>
  <c r="Q15" i="33"/>
  <c r="R15" i="33"/>
  <c r="Q16" i="33"/>
  <c r="R16" i="33"/>
  <c r="Q17" i="33"/>
  <c r="R17" i="33"/>
  <c r="Q18" i="33"/>
  <c r="R18" i="33"/>
  <c r="Q19" i="33"/>
  <c r="R19" i="33"/>
  <c r="Q20" i="33"/>
  <c r="R20" i="33"/>
  <c r="Q21" i="33"/>
  <c r="R21" i="33"/>
  <c r="Q22" i="33"/>
  <c r="R22" i="33"/>
  <c r="Q23" i="33"/>
  <c r="R23" i="33"/>
  <c r="R6" i="33"/>
  <c r="Q6" i="33"/>
  <c r="M5" i="30"/>
  <c r="N5" i="30"/>
  <c r="M6" i="30"/>
  <c r="N6" i="30"/>
  <c r="M7" i="30"/>
  <c r="N7" i="30"/>
  <c r="M8" i="30"/>
  <c r="N8" i="30"/>
  <c r="M9" i="30"/>
  <c r="N9" i="30"/>
  <c r="M10" i="30"/>
  <c r="N10" i="30"/>
  <c r="M11" i="30"/>
  <c r="N11" i="30"/>
  <c r="M12" i="30"/>
  <c r="N12" i="30"/>
  <c r="M13" i="30"/>
  <c r="N13" i="30"/>
  <c r="M14" i="30"/>
  <c r="N14" i="30"/>
  <c r="M15" i="30"/>
  <c r="N15" i="30"/>
  <c r="M16" i="30"/>
  <c r="N16" i="30"/>
  <c r="M17" i="30"/>
  <c r="N17" i="30"/>
  <c r="M18" i="30"/>
  <c r="N18" i="30"/>
  <c r="M19" i="30"/>
  <c r="N19" i="30"/>
  <c r="M20" i="30"/>
  <c r="N20" i="30"/>
  <c r="M21" i="30"/>
  <c r="N21" i="30"/>
  <c r="M4" i="30"/>
  <c r="P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6" i="33"/>
  <c r="N4" i="30"/>
  <c r="K6" i="28"/>
  <c r="L6" i="28"/>
  <c r="K7" i="28"/>
  <c r="L7" i="28"/>
  <c r="K8" i="28"/>
  <c r="L8" i="28"/>
  <c r="K9" i="28"/>
  <c r="L9" i="28"/>
  <c r="H5" i="28"/>
  <c r="K5" i="28" s="1"/>
  <c r="I5" i="28"/>
  <c r="L5" i="28" s="1"/>
  <c r="H6" i="28"/>
  <c r="I6" i="28"/>
  <c r="H7" i="28"/>
  <c r="I7" i="28"/>
  <c r="H8" i="28"/>
  <c r="I8" i="28"/>
  <c r="H9" i="28"/>
  <c r="I9" i="28"/>
  <c r="I4" i="28"/>
  <c r="L4" i="28" s="1"/>
  <c r="H4" i="28"/>
  <c r="K4" i="28" s="1"/>
  <c r="K4" i="10"/>
  <c r="L4" i="10"/>
  <c r="K5" i="10"/>
  <c r="L5" i="10"/>
  <c r="K6" i="10"/>
  <c r="L6" i="10"/>
  <c r="L3" i="10"/>
  <c r="K3" i="10"/>
  <c r="I4" i="10"/>
  <c r="I5" i="10"/>
  <c r="I6" i="10"/>
  <c r="H4" i="10"/>
  <c r="H5" i="10"/>
  <c r="H6" i="10"/>
  <c r="I3" i="10"/>
  <c r="H3" i="10"/>
  <c r="O21" i="17" l="1"/>
  <c r="J4" i="28"/>
  <c r="M1" i="22"/>
  <c r="O21" i="18"/>
  <c r="O22" i="30"/>
  <c r="G6" i="28"/>
  <c r="G5" i="28"/>
  <c r="K32" i="13"/>
  <c r="L30" i="13"/>
  <c r="O21" i="16"/>
  <c r="L29" i="13" s="1"/>
  <c r="L28" i="13"/>
  <c r="L26" i="13"/>
  <c r="L4" i="24"/>
  <c r="L5" i="24"/>
  <c r="L6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K21" i="24"/>
  <c r="L25" i="13" s="1"/>
  <c r="J21" i="24"/>
  <c r="K25" i="13" s="1"/>
  <c r="Q19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P20" i="1"/>
  <c r="L24" i="13" s="1"/>
  <c r="O20" i="1"/>
  <c r="K24" i="13" s="1"/>
  <c r="L20" i="1"/>
  <c r="M20" i="1"/>
  <c r="O7" i="14"/>
  <c r="O9" i="14"/>
  <c r="O12" i="14"/>
  <c r="O15" i="14"/>
  <c r="O17" i="14"/>
  <c r="O20" i="14"/>
  <c r="O5" i="14"/>
  <c r="O6" i="14"/>
  <c r="O8" i="14"/>
  <c r="O10" i="14"/>
  <c r="O11" i="14"/>
  <c r="O13" i="14"/>
  <c r="O14" i="14"/>
  <c r="O16" i="14"/>
  <c r="O18" i="14"/>
  <c r="O19" i="14"/>
  <c r="O21" i="14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4" i="7"/>
  <c r="L20" i="7"/>
  <c r="K21" i="13" s="1"/>
  <c r="M20" i="7"/>
  <c r="L21" i="13" s="1"/>
  <c r="O19" i="34"/>
  <c r="O18" i="34"/>
  <c r="I16" i="34"/>
  <c r="U23" i="33"/>
  <c r="C10" i="34"/>
  <c r="E10" i="34" s="1"/>
  <c r="C9" i="34"/>
  <c r="E9" i="34" s="1"/>
  <c r="C8" i="34"/>
  <c r="N7" i="33"/>
  <c r="N8" i="33"/>
  <c r="N9" i="33"/>
  <c r="N10" i="33"/>
  <c r="N11" i="33"/>
  <c r="N12" i="33"/>
  <c r="N13" i="33"/>
  <c r="N14" i="33"/>
  <c r="N15" i="33"/>
  <c r="N16" i="33"/>
  <c r="N17" i="33"/>
  <c r="N18" i="33"/>
  <c r="N19" i="33"/>
  <c r="N20" i="33"/>
  <c r="N21" i="33"/>
  <c r="N22" i="33"/>
  <c r="N23" i="33"/>
  <c r="U11" i="33"/>
  <c r="U12" i="33"/>
  <c r="U13" i="33"/>
  <c r="U16" i="33"/>
  <c r="U20" i="33"/>
  <c r="U21" i="33"/>
  <c r="N6" i="33"/>
  <c r="F20" i="34"/>
  <c r="E20" i="34"/>
  <c r="I19" i="34"/>
  <c r="I18" i="34"/>
  <c r="I17" i="34"/>
  <c r="M20" i="34"/>
  <c r="K20" i="13" s="1"/>
  <c r="D11" i="34"/>
  <c r="B11" i="34"/>
  <c r="W3" i="33"/>
  <c r="V3" i="33"/>
  <c r="U3" i="33"/>
  <c r="O17" i="34" l="1"/>
  <c r="N20" i="34"/>
  <c r="L20" i="13" s="1"/>
  <c r="Q21" i="17"/>
  <c r="M28" i="13" s="1"/>
  <c r="U10" i="33"/>
  <c r="U19" i="33"/>
  <c r="U17" i="33"/>
  <c r="M5" i="28"/>
  <c r="M6" i="28"/>
  <c r="J6" i="28"/>
  <c r="J5" i="28"/>
  <c r="U22" i="33"/>
  <c r="U18" i="33"/>
  <c r="U15" i="33"/>
  <c r="U14" i="33"/>
  <c r="U8" i="33"/>
  <c r="U7" i="33"/>
  <c r="U9" i="33"/>
  <c r="Q24" i="33"/>
  <c r="G19" i="13" s="1"/>
  <c r="T24" i="33"/>
  <c r="L19" i="13" s="1"/>
  <c r="K28" i="13"/>
  <c r="P21" i="16"/>
  <c r="M29" i="13" s="1"/>
  <c r="N21" i="16"/>
  <c r="K29" i="13" s="1"/>
  <c r="M26" i="13"/>
  <c r="K26" i="13"/>
  <c r="K27" i="13" s="1"/>
  <c r="L3" i="24"/>
  <c r="L21" i="24" s="1"/>
  <c r="M25" i="13" s="1"/>
  <c r="L27" i="13"/>
  <c r="Q3" i="1"/>
  <c r="Q20" i="1" s="1"/>
  <c r="M24" i="13" s="1"/>
  <c r="N3" i="7"/>
  <c r="N20" i="7" s="1"/>
  <c r="M21" i="13" s="1"/>
  <c r="O16" i="34"/>
  <c r="O20" i="34" s="1"/>
  <c r="M20" i="13" s="1"/>
  <c r="L32" i="13"/>
  <c r="K30" i="13"/>
  <c r="R24" i="33"/>
  <c r="E11" i="34"/>
  <c r="C20" i="13" s="1"/>
  <c r="L18" i="34"/>
  <c r="I20" i="34"/>
  <c r="J20" i="34"/>
  <c r="G20" i="13" s="1"/>
  <c r="K20" i="34"/>
  <c r="I20" i="13" s="1"/>
  <c r="L19" i="34"/>
  <c r="L17" i="34"/>
  <c r="L16" i="34"/>
  <c r="P21" i="18" l="1"/>
  <c r="M32" i="13"/>
  <c r="P3" i="33"/>
  <c r="C19" i="13" s="1"/>
  <c r="M27" i="13"/>
  <c r="S24" i="33"/>
  <c r="K19" i="13" s="1"/>
  <c r="U6" i="33"/>
  <c r="U24" i="33" s="1"/>
  <c r="M19" i="13" s="1"/>
  <c r="M30" i="13"/>
  <c r="I19" i="13"/>
  <c r="R1" i="33"/>
  <c r="L20" i="34"/>
  <c r="I32" i="13"/>
  <c r="Q1" i="30"/>
  <c r="P1" i="30"/>
  <c r="O1" i="30"/>
  <c r="G32" i="13" l="1"/>
  <c r="C32" i="13"/>
  <c r="B16" i="13"/>
  <c r="K3" i="16"/>
  <c r="H21" i="24" l="1"/>
  <c r="I25" i="13" s="1"/>
  <c r="G21" i="24"/>
  <c r="G25" i="13" s="1"/>
  <c r="I24" i="13"/>
  <c r="G24" i="13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" i="1"/>
  <c r="N20" i="1" s="1"/>
  <c r="N1" i="1" s="1"/>
  <c r="I28" i="13"/>
  <c r="M21" i="16"/>
  <c r="I29" i="13" s="1"/>
  <c r="L21" i="16"/>
  <c r="F7" i="10"/>
  <c r="E7" i="10"/>
  <c r="M22" i="18"/>
  <c r="K20" i="18"/>
  <c r="K19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5" i="18"/>
  <c r="K4" i="18"/>
  <c r="K3" i="18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K20" i="16"/>
  <c r="K19" i="16"/>
  <c r="K18" i="16"/>
  <c r="K17" i="16"/>
  <c r="K16" i="16"/>
  <c r="K15" i="16"/>
  <c r="K14" i="16"/>
  <c r="K13" i="16"/>
  <c r="K12" i="16"/>
  <c r="K11" i="16"/>
  <c r="K10" i="16"/>
  <c r="K9" i="16"/>
  <c r="K8" i="16"/>
  <c r="K7" i="16"/>
  <c r="K6" i="16"/>
  <c r="K5" i="16"/>
  <c r="K4" i="16"/>
  <c r="I26" i="13"/>
  <c r="M4" i="22"/>
  <c r="M5" i="22"/>
  <c r="M6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3" i="22"/>
  <c r="O22" i="22"/>
  <c r="R1" i="22"/>
  <c r="S1" i="22"/>
  <c r="T1" i="22"/>
  <c r="S2" i="22"/>
  <c r="T2" i="22"/>
  <c r="I4" i="24"/>
  <c r="I5" i="24"/>
  <c r="I6" i="24"/>
  <c r="I7" i="24"/>
  <c r="I8" i="24"/>
  <c r="I9" i="24"/>
  <c r="I10" i="24"/>
  <c r="I11" i="24"/>
  <c r="I12" i="24"/>
  <c r="I13" i="24"/>
  <c r="I14" i="24"/>
  <c r="I15" i="24"/>
  <c r="I16" i="24"/>
  <c r="I17" i="24"/>
  <c r="I18" i="24"/>
  <c r="I19" i="24"/>
  <c r="I20" i="24"/>
  <c r="I3" i="24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3" i="1"/>
  <c r="N22" i="14"/>
  <c r="L22" i="13" s="1"/>
  <c r="K20" i="7"/>
  <c r="I21" i="13" s="1"/>
  <c r="J20" i="7"/>
  <c r="G7" i="28"/>
  <c r="G8" i="28"/>
  <c r="G9" i="28"/>
  <c r="G4" i="28"/>
  <c r="E10" i="28"/>
  <c r="G4" i="10"/>
  <c r="G5" i="10"/>
  <c r="G6" i="10"/>
  <c r="G3" i="10"/>
  <c r="M9" i="28" l="1"/>
  <c r="M6" i="10"/>
  <c r="J8" i="28"/>
  <c r="M8" i="28"/>
  <c r="J7" i="28"/>
  <c r="M1" i="16"/>
  <c r="I27" i="13"/>
  <c r="M22" i="14"/>
  <c r="K22" i="13" s="1"/>
  <c r="O4" i="14"/>
  <c r="O22" i="14" s="1"/>
  <c r="M22" i="13" s="1"/>
  <c r="G21" i="13"/>
  <c r="K1" i="7"/>
  <c r="C21" i="13" s="1"/>
  <c r="L10" i="28"/>
  <c r="L18" i="13" s="1"/>
  <c r="M4" i="28"/>
  <c r="G28" i="13"/>
  <c r="C28" i="13"/>
  <c r="C24" i="13"/>
  <c r="J5" i="10"/>
  <c r="M5" i="10"/>
  <c r="K7" i="10"/>
  <c r="K17" i="13" s="1"/>
  <c r="M3" i="10"/>
  <c r="M4" i="10"/>
  <c r="L7" i="10"/>
  <c r="L17" i="13" s="1"/>
  <c r="H7" i="10"/>
  <c r="G17" i="13" s="1"/>
  <c r="J6" i="10"/>
  <c r="J4" i="10"/>
  <c r="I7" i="10"/>
  <c r="I17" i="13" s="1"/>
  <c r="G7" i="10"/>
  <c r="J3" i="10"/>
  <c r="G30" i="13"/>
  <c r="K1" i="18"/>
  <c r="C30" i="13" s="1"/>
  <c r="M1" i="18"/>
  <c r="I30" i="13"/>
  <c r="N1" i="17"/>
  <c r="G29" i="13"/>
  <c r="C29" i="13"/>
  <c r="G26" i="13"/>
  <c r="C26" i="13"/>
  <c r="L22" i="14"/>
  <c r="I22" i="13" s="1"/>
  <c r="K22" i="14"/>
  <c r="T3" i="22"/>
  <c r="S3" i="22"/>
  <c r="J9" i="28"/>
  <c r="G10" i="28"/>
  <c r="H10" i="28"/>
  <c r="G18" i="13" s="1"/>
  <c r="I10" i="28"/>
  <c r="I18" i="13" s="1"/>
  <c r="O1" i="22"/>
  <c r="I21" i="24"/>
  <c r="I1" i="24" s="1"/>
  <c r="C25" i="13" s="1"/>
  <c r="M7" i="10" l="1"/>
  <c r="M17" i="13" s="1"/>
  <c r="M7" i="28"/>
  <c r="M10" i="28" s="1"/>
  <c r="M18" i="13" s="1"/>
  <c r="K10" i="28"/>
  <c r="K18" i="13" s="1"/>
  <c r="K23" i="13" s="1"/>
  <c r="G22" i="13"/>
  <c r="G23" i="13" s="1"/>
  <c r="G31" i="13" s="1"/>
  <c r="K31" i="13" s="1"/>
  <c r="L1" i="14"/>
  <c r="C22" i="13" s="1"/>
  <c r="L23" i="13"/>
  <c r="C27" i="13"/>
  <c r="G27" i="13"/>
  <c r="I23" i="13"/>
  <c r="I31" i="13" s="1"/>
  <c r="L31" i="13" s="1"/>
  <c r="M23" i="13" l="1"/>
  <c r="L33" i="13"/>
  <c r="M31" i="13"/>
  <c r="G33" i="13"/>
  <c r="I33" i="13"/>
  <c r="K33" i="13"/>
  <c r="F10" i="28"/>
  <c r="M33" i="13" l="1"/>
  <c r="J10" i="28"/>
  <c r="C18" i="13" s="1"/>
  <c r="J1" i="24"/>
  <c r="Q1" i="17" l="1"/>
  <c r="O1" i="17"/>
  <c r="O1" i="18"/>
  <c r="Q2" i="18"/>
  <c r="Q1" i="18"/>
  <c r="P1" i="18"/>
  <c r="P1" i="17"/>
  <c r="N1" i="16"/>
  <c r="P1" i="16"/>
  <c r="O1" i="16"/>
  <c r="S1" i="14"/>
  <c r="R1" i="14"/>
  <c r="Q1" i="14"/>
  <c r="Q3" i="18" l="1"/>
  <c r="J7" i="10" l="1"/>
  <c r="C17" i="13" l="1"/>
  <c r="C23" i="13" s="1"/>
  <c r="C31" i="13" l="1"/>
  <c r="C33" i="13" s="1"/>
</calcChain>
</file>

<file path=xl/sharedStrings.xml><?xml version="1.0" encoding="utf-8"?>
<sst xmlns="http://schemas.openxmlformats.org/spreadsheetml/2006/main" count="337" uniqueCount="160">
  <si>
    <r>
      <t xml:space="preserve">Compilare </t>
    </r>
    <r>
      <rPr>
        <b/>
        <sz val="12"/>
        <rFont val="Calibri"/>
        <family val="2"/>
        <scheme val="minor"/>
      </rPr>
      <t xml:space="preserve">tutte </t>
    </r>
    <r>
      <rPr>
        <sz val="12"/>
        <rFont val="Calibri"/>
        <family val="2"/>
        <scheme val="minor"/>
      </rPr>
      <t>le celle di colore arancione, il resto dei fogli si autocompila</t>
    </r>
  </si>
  <si>
    <t>Nel foglio "Personale dipendente_standard", selezionare la fascia di costo orario standard in base alla legenda</t>
  </si>
  <si>
    <t>SCHEMA DI MONITORAGGIO PERIODICO REV_5</t>
  </si>
  <si>
    <t>ANAGRAFICA</t>
  </si>
  <si>
    <t>Missione</t>
  </si>
  <si>
    <t>Componente</t>
  </si>
  <si>
    <t>Investimento</t>
  </si>
  <si>
    <t>2.3</t>
  </si>
  <si>
    <t>CUP</t>
  </si>
  <si>
    <t>Centro di trasferimento tecnologico:</t>
  </si>
  <si>
    <t>BI-REX</t>
  </si>
  <si>
    <t>Legale rappresentante del Centro di trasferimento tecnologico::</t>
  </si>
  <si>
    <t>Domenico Bambi</t>
  </si>
  <si>
    <t>Denominazione dell'Impresa (nel caso di progetti di innovazione)</t>
  </si>
  <si>
    <t>Legale rappresentante dell'impresa:</t>
  </si>
  <si>
    <t>Linea di intervento</t>
  </si>
  <si>
    <t>Linea 2 - Progetti di innovazione</t>
  </si>
  <si>
    <t>Periodo di riferimento del monitoraggio dei costi:</t>
  </si>
  <si>
    <t xml:space="preserve"> TOTALE COSTI RI</t>
  </si>
  <si>
    <t>TOTALE COSTI SS</t>
  </si>
  <si>
    <t>CONTRIBUTO RICHIESTO RI</t>
  </si>
  <si>
    <t>CONTRIBUTO RICHIESTO SS</t>
  </si>
  <si>
    <t>TOT. CONTRIBUTO RICHIESTO</t>
  </si>
  <si>
    <t>PERSONALE DIPENDENTE (COSTI REALI)*</t>
  </si>
  <si>
    <t>PERSONALE DIPENDENTE (COSTI STANDARD)</t>
  </si>
  <si>
    <t>PERSONALE SOMMINISTRAZIONE (COSTI REALI)*</t>
  </si>
  <si>
    <t>PERSONALE SOMMINISTRAZIONE (COSTI standard)</t>
  </si>
  <si>
    <t>PERSONALE IN RAPPORTO DI COLLABORAZIONE</t>
  </si>
  <si>
    <t>PERSONALE IN KIND</t>
  </si>
  <si>
    <t>A) COSTO DEL PERSONALE (TOTALE)</t>
  </si>
  <si>
    <t>STRUMENTAZIONI E ATTREZZATURE</t>
  </si>
  <si>
    <t>STRUMENTAZIONI E ATTREZZATURE IN KIND</t>
  </si>
  <si>
    <t>MATERIALI</t>
  </si>
  <si>
    <t>B) STRUMENTAZIONE, ATTREZZATURE, CONSUMABILI E MATERIALI</t>
  </si>
  <si>
    <t>C) SERVIZI DI CONSULENZA R&amp;S&amp;I (Scheda SERVIZI DI CONSULENZA)</t>
  </si>
  <si>
    <t>D) BREVETTI/LICENZE / PROPRIETA' INTELLETTUALE</t>
  </si>
  <si>
    <t>E) SERVIZI DI CONSULENZA E SERVIZI EQUIVALENTI (Scheda ALTRI COSTI)</t>
  </si>
  <si>
    <t>F) SPESE GENERALI / COSTI INDIRETTI</t>
  </si>
  <si>
    <t>G) MISSIONI E TRASFERTE</t>
  </si>
  <si>
    <t>TOTALE</t>
  </si>
  <si>
    <t>*Attenzione: è obbligatorio scegliere UNA SOLA delle due modalità di calcolo dei costi del personale dipendente e in somministrazione (o a costi reali o a costi standard) e compilare il relativo sheet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</si>
  <si>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</si>
  <si>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 xml:space="preserve">SCHEDA COSTI PERSONALE DIPENDENTE  (REALI) </t>
  </si>
  <si>
    <t>Nominativo personale dipendente</t>
  </si>
  <si>
    <t xml:space="preserve">Codice Fiscale </t>
  </si>
  <si>
    <t>Data pagamento retribuzione</t>
  </si>
  <si>
    <t>Costo medio orario annuo</t>
  </si>
  <si>
    <t>Numero ore lavorate a RI</t>
  </si>
  <si>
    <t>Numero ore lavorate a SS</t>
  </si>
  <si>
    <t>Tot. ore lavorate</t>
  </si>
  <si>
    <t>Costo imputato a RI</t>
  </si>
  <si>
    <t>Costo imputato a SS</t>
  </si>
  <si>
    <t>Totale costo delle ore lavorate</t>
  </si>
  <si>
    <t>Contributo richiesto a RI</t>
  </si>
  <si>
    <t>Contributo richiesto a SS</t>
  </si>
  <si>
    <t>Totale contributo richiesto</t>
  </si>
  <si>
    <t xml:space="preserve">SCHEDA COSTI PERSONALE DIPENDENTE  (STANDARD) </t>
  </si>
  <si>
    <t>Costo orario standard</t>
  </si>
  <si>
    <t>Data di pagamento della retribuzione</t>
  </si>
  <si>
    <t>Legenda:</t>
  </si>
  <si>
    <r>
      <t xml:space="preserve">FASCIA ALTA </t>
    </r>
    <r>
      <rPr>
        <sz val="12"/>
        <color theme="1"/>
        <rFont val="Calibri"/>
        <family val="2"/>
        <scheme val="minor"/>
      </rPr>
      <t>(livelli dirigenziali)</t>
    </r>
  </si>
  <si>
    <r>
      <t xml:space="preserve">FASCIA MEDIA </t>
    </r>
    <r>
      <rPr>
        <sz val="12"/>
        <color theme="1"/>
        <rFont val="Calibri"/>
        <family val="2"/>
        <scheme val="minor"/>
      </rPr>
      <t>(livelli quadro)</t>
    </r>
  </si>
  <si>
    <r>
      <t xml:space="preserve">FASCIA BASSA </t>
    </r>
    <r>
      <rPr>
        <sz val="12"/>
        <color theme="1"/>
        <rFont val="Calibri"/>
        <family val="2"/>
        <scheme val="minor"/>
      </rPr>
      <t>(livelli impegato/operaio)</t>
    </r>
  </si>
  <si>
    <t xml:space="preserve">SCHEDA COSTI PERSONALE SOMMINISTRAZIONE (REALI) </t>
  </si>
  <si>
    <t>Cognome e Nome</t>
  </si>
  <si>
    <r>
      <t xml:space="preserve">Livello inquadramento </t>
    </r>
    <r>
      <rPr>
        <sz val="9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</si>
  <si>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Estremi contratto</t>
  </si>
  <si>
    <t>Oggetto del contratto/ descrizione della prestazione</t>
  </si>
  <si>
    <r>
      <t xml:space="preserve">Tipologia di contratto
</t>
    </r>
    <r>
      <rPr>
        <sz val="9"/>
        <rFont val="Calibri"/>
        <family val="2"/>
        <scheme val="minor"/>
      </rPr>
      <t>(contratto a tempo indeterminato / contratto a tempo determinato)</t>
    </r>
  </si>
  <si>
    <t xml:space="preserve">Tipo di attività </t>
  </si>
  <si>
    <t>Somministratore</t>
  </si>
  <si>
    <t>Data fattura</t>
  </si>
  <si>
    <t>numero fattura</t>
  </si>
  <si>
    <t>N° mandato di pagamento (CRO, ...)</t>
  </si>
  <si>
    <t>Data pagamento</t>
  </si>
  <si>
    <t>Numero di ore lavorate RI</t>
  </si>
  <si>
    <t>Numero di ore lavorate SS</t>
  </si>
  <si>
    <t>Totale ore lavorate</t>
  </si>
  <si>
    <t>Costo orario</t>
  </si>
  <si>
    <t>Importo €</t>
  </si>
  <si>
    <t>Importo imputato a RI</t>
  </si>
  <si>
    <t>Importo imputato a SS</t>
  </si>
  <si>
    <t>Orientamento</t>
  </si>
  <si>
    <t>Formazione</t>
  </si>
  <si>
    <t>Gestione progetti di innovazione</t>
  </si>
  <si>
    <t>SCHEDA COSTI LAVORATORI IN SOMMINISTRAZIONE (STANDARD) RIEPILOGO</t>
  </si>
  <si>
    <t>Personale dipendente</t>
  </si>
  <si>
    <t>Numero lavoratori in somministrazione</t>
  </si>
  <si>
    <t>Numero ore lavorate</t>
  </si>
  <si>
    <t>Costo delle ore lavorate</t>
  </si>
  <si>
    <t>Indicare il numero dei lavoratori con contratto di somministrazione</t>
  </si>
  <si>
    <t>Utilizzare le tabelle di costi standard contenute nel manuale di rendicontazione approvato con____ del___</t>
  </si>
  <si>
    <t>Indicare la sommatoria delle ore di lavoro effettivamente dedicate nel periodo di riferimento al progetto dai lavoratori in somministrazione come da foglio di dettaglio</t>
  </si>
  <si>
    <t>Campo calcolato automaticamente</t>
  </si>
  <si>
    <t>Fascia ALTA</t>
  </si>
  <si>
    <t>Fascia MEDIA</t>
  </si>
  <si>
    <t>Fascia BASSA</t>
  </si>
  <si>
    <t>Totale</t>
  </si>
  <si>
    <t>SCHEDA COSTI LAVORATORI IN SOMMINISTRAZIONE (STANDARD) DETTAGLIO</t>
  </si>
  <si>
    <t>Livello di inquadramento</t>
  </si>
  <si>
    <t xml:space="preserve">Data pagamento </t>
  </si>
  <si>
    <t>N° mandato di pagamento (CRO)</t>
  </si>
  <si>
    <t xml:space="preserve">SCHEDA COSTI PERSONALE NON DIPENDENTE </t>
  </si>
  <si>
    <t xml:space="preserve">Estremi contratto / convenzione </t>
  </si>
  <si>
    <t>Oggetto del contratto / descrizione della prestazione</t>
  </si>
  <si>
    <t>Tipologia di contratto
(es. contratto di co.co.co)</t>
  </si>
  <si>
    <t>data di inizio contratto</t>
  </si>
  <si>
    <t>data di fine contratto</t>
  </si>
  <si>
    <t>Importo RI</t>
  </si>
  <si>
    <t>Importo SS</t>
  </si>
  <si>
    <t>xxx</t>
  </si>
  <si>
    <t>SCHEDA COSTI PERSONALE IN KIND</t>
  </si>
  <si>
    <r>
      <t xml:space="preserve">Livello inquadramento </t>
    </r>
    <r>
      <rPr>
        <sz val="8"/>
        <color theme="1"/>
        <rFont val="Calibri"/>
        <family val="2"/>
        <scheme val="minor"/>
      </rPr>
      <t>(Dirigente/Prof. ordinario/dirigente di ricerca ecc.;  Quadro/Prof. Associato/Ricercatore-tecnologo III liv.; ecc)</t>
    </r>
  </si>
  <si>
    <t>Soggetto Partner titolare del rapporto</t>
  </si>
  <si>
    <r>
      <rPr>
        <b/>
        <sz val="9"/>
        <rFont val="Calibri"/>
        <family val="2"/>
        <scheme val="minor"/>
      </rPr>
      <t>Tipologia di contratto</t>
    </r>
    <r>
      <rPr>
        <b/>
        <sz val="8"/>
        <rFont val="Calibri"/>
        <family val="2"/>
        <scheme val="minor"/>
      </rPr>
      <t xml:space="preserve">
</t>
    </r>
    <r>
      <rPr>
        <sz val="8"/>
        <rFont val="Calibri"/>
        <family val="2"/>
        <scheme val="minor"/>
      </rPr>
      <t>(contratto a tempo indeterminato / contratto a tempo determinato)</t>
    </r>
  </si>
  <si>
    <r>
      <t xml:space="preserve">Costo orario / costo standard  
</t>
    </r>
    <r>
      <rPr>
        <sz val="8"/>
        <color theme="1"/>
        <rFont val="Calibri"/>
        <family val="2"/>
        <scheme val="minor"/>
      </rPr>
      <t>(indicare il costo orario effettivo o nel caso del costo standard il costo standard applicato)</t>
    </r>
  </si>
  <si>
    <t>SCHEDA COSTI STRUMENTAZIONI E ATTREZZATURE</t>
  </si>
  <si>
    <t>Fornitore</t>
  </si>
  <si>
    <t>P. IVA</t>
  </si>
  <si>
    <t>Numero fattura</t>
  </si>
  <si>
    <t>Descrizione del bene acquistato/in leasing</t>
  </si>
  <si>
    <t>Tipo di attività</t>
  </si>
  <si>
    <r>
      <t>Importo</t>
    </r>
    <r>
      <rPr>
        <b/>
        <sz val="8"/>
        <color rgb="FFFF0000"/>
        <rFont val="Calibri"/>
        <family val="2"/>
        <scheme val="minor"/>
      </rPr>
      <t xml:space="preserve"> </t>
    </r>
    <r>
      <rPr>
        <b/>
        <sz val="8"/>
        <color rgb="FF000000"/>
        <rFont val="Calibri"/>
        <family val="2"/>
        <scheme val="minor"/>
      </rPr>
      <t xml:space="preserve">al netto IVA se detraibile €  </t>
    </r>
  </si>
  <si>
    <t>IVA</t>
  </si>
  <si>
    <t>Totale costo imputato (*)</t>
  </si>
  <si>
    <t>Fattura</t>
  </si>
  <si>
    <r>
      <t xml:space="preserve">(*) In caso di ammortamento, l'importo deve essere calcolato utilizzando la formula indicata nel manuale e </t>
    </r>
    <r>
      <rPr>
        <b/>
        <u/>
        <sz val="14"/>
        <color rgb="FFFF0000"/>
        <rFont val="Calibri"/>
        <family val="2"/>
        <scheme val="minor"/>
      </rPr>
      <t>deve essere caricato in piattaforma il relativo prospetto di calcolo delle quote di ammortamento rendicontate</t>
    </r>
  </si>
  <si>
    <t>SCHEDA COSTI STRUMENTAZIONI E ATTREZZATURE IN KIND</t>
  </si>
  <si>
    <t>Conf. in kind 
(n. progressivo)</t>
  </si>
  <si>
    <t>Rif. perizia</t>
  </si>
  <si>
    <t>Data perizia</t>
  </si>
  <si>
    <t xml:space="preserve">Soggetto Partner titolare del bene </t>
  </si>
  <si>
    <t>Descrizione del bene in Kind</t>
  </si>
  <si>
    <t xml:space="preserve">Totale costo imputato (*) </t>
  </si>
  <si>
    <t>Perizia</t>
  </si>
  <si>
    <t>SCHEDA COSTI MATERIALI</t>
  </si>
  <si>
    <t xml:space="preserve">Fornitore </t>
  </si>
  <si>
    <t>P/IVA</t>
  </si>
  <si>
    <t>Rif. DDT</t>
  </si>
  <si>
    <t>Bolle di prelievo da magazzino, con espressa indicazione del progetto, firmate per consegna e ricevuta;</t>
  </si>
  <si>
    <t>Descrizione del materiale acquistato</t>
  </si>
  <si>
    <t>Importo al netto IVA</t>
  </si>
  <si>
    <t>Contribtuo richiesto a RI</t>
  </si>
  <si>
    <t>Contribtuo richiesto a SS</t>
  </si>
  <si>
    <t>Totale contribtuo richiesto</t>
  </si>
  <si>
    <t>SCHEDA COSTI PER LICENZE E DIRITTI DI PROPRIETA INTELLETTUALE</t>
  </si>
  <si>
    <t>N° mandato di pagamento</t>
  </si>
  <si>
    <t>Descrizione della licenza/diritto acquistato</t>
  </si>
  <si>
    <t xml:space="preserve">Totale contributo richiesto </t>
  </si>
  <si>
    <t>SCHEDA COSTI PER SERVIZI DI CONSULENZA</t>
  </si>
  <si>
    <t>N° mandato dipagamento (CRO)</t>
  </si>
  <si>
    <t>Descrizione del servizio acquisito</t>
  </si>
  <si>
    <t>Data contratto / incarico</t>
  </si>
  <si>
    <t>SCHEDA ALTRI COSTI</t>
  </si>
  <si>
    <t>Descrizione</t>
  </si>
  <si>
    <t xml:space="preserve">SCHEDA COSTI PER MISSIONI </t>
  </si>
  <si>
    <t>Luogo della missione / trasferta</t>
  </si>
  <si>
    <r>
      <rPr>
        <b/>
        <sz val="8"/>
        <rFont val="Calibri"/>
        <family val="2"/>
        <scheme val="minor"/>
      </rPr>
      <t xml:space="preserve">Tipologia di costi coperti </t>
    </r>
    <r>
      <rPr>
        <b/>
        <sz val="8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(vitto, alloggio, viaggio mezzo pubblico, viaggio mezzo privato)</t>
    </r>
  </si>
  <si>
    <t xml:space="preserve">Estremi del giustificativo </t>
  </si>
  <si>
    <t>Tipo di attività svolta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</si>
</sst>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d/m/yy;@"/>
    <numFmt numFmtId="167" formatCode="_-[$€-410]\ * #,##0.00_-;\-[$€-410]\ * #,##0.00_-;_-[$€-410]\ * &quot;-&quot;??_-;_-@_-"/>
    <numFmt numFmtId="168" formatCode="_-&quot;€&quot;\ * #,##0_-;\-&quot;€&quot;\ * #,##0_-;_-&quot;€&quot;\ * &quot;-&quot;??_-;_-@_-"/>
    <numFmt numFmtId="169" formatCode="_-* #,##0.00\ [$€-410]_-;\-* #,##0.00\ [$€-410]_-;_-* &quot;-&quot;??\ [$€-410]_-;_-@_-"/>
    <numFmt numFmtId="170" formatCode="_-&quot;€&quot;\ * #,##0.00_-;\-&quot;€&quot;\ * #,##0.00_-;_-&quot;€&quot;\ * &quot;-&quot;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  <font>
      <b/>
      <sz val="14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7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FF0000"/>
      <name val="Calibri"/>
      <family val="2"/>
      <scheme val="minor"/>
    </font>
    <font>
      <b/>
      <sz val="8"/>
      <color rgb="FF000000"/>
      <name val="Calibri"/>
      <family val="2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5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3" borderId="2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8" fillId="0" borderId="0" xfId="0" applyFont="1"/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7" fillId="3" borderId="12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167" fontId="17" fillId="3" borderId="2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2" fontId="2" fillId="3" borderId="10" xfId="0" applyNumberFormat="1" applyFont="1" applyFill="1" applyBorder="1" applyAlignment="1">
      <alignment vertical="center" wrapText="1"/>
    </xf>
    <xf numFmtId="0" fontId="17" fillId="3" borderId="10" xfId="0" applyFont="1" applyFill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18" fillId="0" borderId="0" xfId="0" applyFont="1" applyAlignment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7" fillId="3" borderId="20" xfId="0" applyFont="1" applyFill="1" applyBorder="1" applyAlignment="1">
      <alignment vertical="center" wrapText="1"/>
    </xf>
    <xf numFmtId="0" fontId="17" fillId="3" borderId="24" xfId="0" applyFont="1" applyFill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9" fillId="3" borderId="34" xfId="0" applyFont="1" applyFill="1" applyBorder="1" applyAlignment="1">
      <alignment horizontal="right" vertical="center" wrapText="1"/>
    </xf>
    <xf numFmtId="166" fontId="19" fillId="3" borderId="33" xfId="0" applyNumberFormat="1" applyFont="1" applyFill="1" applyBorder="1" applyAlignment="1">
      <alignment vertical="center" wrapText="1"/>
    </xf>
    <xf numFmtId="0" fontId="19" fillId="3" borderId="33" xfId="0" applyFont="1" applyFill="1" applyBorder="1" applyAlignment="1">
      <alignment horizontal="center" vertical="center" wrapText="1"/>
    </xf>
    <xf numFmtId="0" fontId="19" fillId="3" borderId="33" xfId="0" applyFont="1" applyFill="1" applyBorder="1" applyAlignment="1">
      <alignment horizontal="left" vertical="center" wrapText="1"/>
    </xf>
    <xf numFmtId="0" fontId="17" fillId="3" borderId="33" xfId="0" applyFont="1" applyFill="1" applyBorder="1" applyAlignment="1">
      <alignment vertical="center" wrapText="1"/>
    </xf>
    <xf numFmtId="164" fontId="17" fillId="3" borderId="33" xfId="0" applyNumberFormat="1" applyFont="1" applyFill="1" applyBorder="1" applyAlignment="1">
      <alignment vertical="center" wrapText="1"/>
    </xf>
    <xf numFmtId="2" fontId="14" fillId="0" borderId="0" xfId="0" applyNumberFormat="1" applyFont="1"/>
    <xf numFmtId="0" fontId="19" fillId="3" borderId="12" xfId="0" applyFont="1" applyFill="1" applyBorder="1" applyAlignment="1">
      <alignment horizontal="right" vertical="center" wrapText="1"/>
    </xf>
    <xf numFmtId="0" fontId="19" fillId="3" borderId="14" xfId="0" applyFont="1" applyFill="1" applyBorder="1" applyAlignment="1">
      <alignment horizontal="right" vertical="center" wrapText="1"/>
    </xf>
    <xf numFmtId="166" fontId="19" fillId="3" borderId="2" xfId="0" applyNumberFormat="1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left" vertical="center" wrapText="1"/>
    </xf>
    <xf numFmtId="0" fontId="18" fillId="3" borderId="14" xfId="0" applyFont="1" applyFill="1" applyBorder="1" applyAlignment="1">
      <alignment horizontal="right" vertical="center" wrapText="1"/>
    </xf>
    <xf numFmtId="0" fontId="19" fillId="3" borderId="9" xfId="0" applyFont="1" applyFill="1" applyBorder="1" applyAlignment="1">
      <alignment horizontal="right" vertical="center" wrapText="1"/>
    </xf>
    <xf numFmtId="166" fontId="18" fillId="3" borderId="10" xfId="0" applyNumberFormat="1" applyFont="1" applyFill="1" applyBorder="1" applyAlignment="1">
      <alignment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2" fillId="0" borderId="0" xfId="0" applyFont="1"/>
    <xf numFmtId="164" fontId="8" fillId="0" borderId="0" xfId="1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9" fillId="3" borderId="6" xfId="0" applyFont="1" applyFill="1" applyBorder="1" applyAlignment="1">
      <alignment horizontal="right" vertical="center" wrapText="1"/>
    </xf>
    <xf numFmtId="0" fontId="19" fillId="3" borderId="28" xfId="0" applyFont="1" applyFill="1" applyBorder="1" applyAlignment="1">
      <alignment horizontal="right" vertical="center" wrapText="1"/>
    </xf>
    <xf numFmtId="166" fontId="19" fillId="3" borderId="7" xfId="0" applyNumberFormat="1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left" vertical="center" wrapText="1"/>
    </xf>
    <xf numFmtId="0" fontId="17" fillId="3" borderId="7" xfId="0" applyFont="1" applyFill="1" applyBorder="1" applyAlignment="1">
      <alignment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right" vertical="center" wrapText="1"/>
    </xf>
    <xf numFmtId="0" fontId="18" fillId="3" borderId="2" xfId="0" applyFont="1" applyFill="1" applyBorder="1" applyAlignment="1">
      <alignment horizontal="right" vertical="center" wrapText="1"/>
    </xf>
    <xf numFmtId="0" fontId="16" fillId="0" borderId="2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" fontId="2" fillId="3" borderId="2" xfId="1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1" fillId="0" borderId="0" xfId="0" applyFont="1"/>
    <xf numFmtId="0" fontId="22" fillId="2" borderId="12" xfId="0" applyFont="1" applyFill="1" applyBorder="1" applyAlignment="1">
      <alignment vertical="center" wrapText="1"/>
    </xf>
    <xf numFmtId="0" fontId="2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169" fontId="2" fillId="3" borderId="7" xfId="0" applyNumberFormat="1" applyFont="1" applyFill="1" applyBorder="1" applyAlignment="1">
      <alignment horizontal="center" vertical="center" wrapText="1"/>
    </xf>
    <xf numFmtId="169" fontId="2" fillId="3" borderId="2" xfId="0" applyNumberFormat="1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3" fontId="2" fillId="3" borderId="20" xfId="1" applyNumberFormat="1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3" fontId="2" fillId="3" borderId="24" xfId="1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167" fontId="2" fillId="3" borderId="7" xfId="0" applyNumberFormat="1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vertical="center" wrapText="1"/>
    </xf>
    <xf numFmtId="167" fontId="2" fillId="3" borderId="10" xfId="0" applyNumberFormat="1" applyFont="1" applyFill="1" applyBorder="1" applyAlignment="1">
      <alignment vertical="center" wrapText="1"/>
    </xf>
    <xf numFmtId="14" fontId="2" fillId="3" borderId="10" xfId="0" applyNumberFormat="1" applyFont="1" applyFill="1" applyBorder="1" applyAlignment="1">
      <alignment vertical="center" wrapText="1"/>
    </xf>
    <xf numFmtId="169" fontId="5" fillId="0" borderId="30" xfId="0" applyNumberFormat="1" applyFont="1" applyBorder="1" applyAlignment="1">
      <alignment horizontal="center" vertical="center"/>
    </xf>
    <xf numFmtId="169" fontId="2" fillId="0" borderId="42" xfId="4" applyNumberFormat="1" applyFont="1" applyFill="1" applyBorder="1" applyAlignment="1">
      <alignment horizontal="center" vertical="center" wrapText="1"/>
    </xf>
    <xf numFmtId="169" fontId="2" fillId="0" borderId="2" xfId="4" applyNumberFormat="1" applyFont="1" applyFill="1" applyBorder="1" applyAlignment="1">
      <alignment horizontal="center" vertical="center" wrapText="1"/>
    </xf>
    <xf numFmtId="169" fontId="2" fillId="0" borderId="55" xfId="4" applyNumberFormat="1" applyFont="1" applyFill="1" applyBorder="1" applyAlignment="1">
      <alignment horizontal="center" vertical="center" wrapText="1"/>
    </xf>
    <xf numFmtId="169" fontId="2" fillId="3" borderId="33" xfId="0" applyNumberFormat="1" applyFont="1" applyFill="1" applyBorder="1" applyAlignment="1">
      <alignment horizontal="center" vertical="center" wrapText="1"/>
    </xf>
    <xf numFmtId="169" fontId="2" fillId="0" borderId="10" xfId="4" applyNumberFormat="1" applyFont="1" applyFill="1" applyBorder="1" applyAlignment="1">
      <alignment horizontal="center" vertical="center" wrapText="1"/>
    </xf>
    <xf numFmtId="169" fontId="13" fillId="0" borderId="53" xfId="0" applyNumberFormat="1" applyFont="1" applyBorder="1" applyAlignment="1">
      <alignment horizontal="center" vertical="center"/>
    </xf>
    <xf numFmtId="0" fontId="17" fillId="3" borderId="22" xfId="0" applyFont="1" applyFill="1" applyBorder="1" applyAlignment="1">
      <alignment vertical="center" wrapText="1"/>
    </xf>
    <xf numFmtId="0" fontId="2" fillId="3" borderId="40" xfId="0" applyFont="1" applyFill="1" applyBorder="1" applyAlignment="1">
      <alignment vertical="center" wrapText="1"/>
    </xf>
    <xf numFmtId="0" fontId="17" fillId="3" borderId="6" xfId="0" applyFont="1" applyFill="1" applyBorder="1" applyAlignment="1">
      <alignment vertical="center" wrapText="1"/>
    </xf>
    <xf numFmtId="167" fontId="17" fillId="3" borderId="7" xfId="0" applyNumberFormat="1" applyFont="1" applyFill="1" applyBorder="1" applyAlignment="1">
      <alignment vertical="center" wrapText="1"/>
    </xf>
    <xf numFmtId="0" fontId="19" fillId="3" borderId="27" xfId="0" applyFont="1" applyFill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/>
    </xf>
    <xf numFmtId="0" fontId="17" fillId="3" borderId="50" xfId="0" applyFont="1" applyFill="1" applyBorder="1" applyAlignment="1">
      <alignment vertical="center" wrapText="1"/>
    </xf>
    <xf numFmtId="0" fontId="19" fillId="3" borderId="36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9" fillId="3" borderId="9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vertical="center"/>
    </xf>
    <xf numFmtId="169" fontId="17" fillId="3" borderId="50" xfId="0" applyNumberFormat="1" applyFont="1" applyFill="1" applyBorder="1" applyAlignment="1">
      <alignment vertical="center" wrapText="1"/>
    </xf>
    <xf numFmtId="169" fontId="17" fillId="3" borderId="22" xfId="0" applyNumberFormat="1" applyFont="1" applyFill="1" applyBorder="1" applyAlignment="1">
      <alignment vertical="center" wrapText="1"/>
    </xf>
    <xf numFmtId="169" fontId="17" fillId="3" borderId="24" xfId="0" applyNumberFormat="1" applyFont="1" applyFill="1" applyBorder="1" applyAlignment="1">
      <alignment vertical="center" wrapText="1"/>
    </xf>
    <xf numFmtId="169" fontId="17" fillId="3" borderId="20" xfId="0" applyNumberFormat="1" applyFont="1" applyFill="1" applyBorder="1" applyAlignment="1">
      <alignment vertical="center" wrapText="1"/>
    </xf>
    <xf numFmtId="164" fontId="17" fillId="3" borderId="55" xfId="0" applyNumberFormat="1" applyFont="1" applyFill="1" applyBorder="1" applyAlignment="1">
      <alignment vertical="center" wrapText="1"/>
    </xf>
    <xf numFmtId="168" fontId="10" fillId="0" borderId="0" xfId="4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13" fillId="0" borderId="52" xfId="0" applyNumberFormat="1" applyFont="1" applyBorder="1" applyAlignment="1">
      <alignment horizontal="center" vertical="center"/>
    </xf>
    <xf numFmtId="169" fontId="13" fillId="0" borderId="55" xfId="4" applyNumberFormat="1" applyFont="1" applyBorder="1" applyAlignment="1">
      <alignment horizontal="center" vertical="center"/>
    </xf>
    <xf numFmtId="164" fontId="8" fillId="0" borderId="0" xfId="1" applyNumberFormat="1" applyFont="1" applyFill="1" applyBorder="1" applyAlignment="1">
      <alignment vertical="center"/>
    </xf>
    <xf numFmtId="168" fontId="10" fillId="0" borderId="46" xfId="4" applyNumberFormat="1" applyFont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22" fillId="2" borderId="6" xfId="0" applyFont="1" applyFill="1" applyBorder="1" applyAlignment="1">
      <alignment vertical="center" wrapText="1"/>
    </xf>
    <xf numFmtId="0" fontId="22" fillId="2" borderId="62" xfId="0" applyFont="1" applyFill="1" applyBorder="1" applyAlignment="1">
      <alignment vertical="center" wrapText="1"/>
    </xf>
    <xf numFmtId="14" fontId="2" fillId="3" borderId="7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12" xfId="0" applyFont="1" applyBorder="1" applyAlignment="1">
      <alignment vertical="center" wrapText="1"/>
    </xf>
    <xf numFmtId="0" fontId="12" fillId="0" borderId="62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30" fillId="5" borderId="71" xfId="0" applyFont="1" applyFill="1" applyBorder="1" applyAlignment="1">
      <alignment vertical="center" wrapText="1"/>
    </xf>
    <xf numFmtId="0" fontId="30" fillId="5" borderId="3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right" vertical="center" wrapText="1"/>
    </xf>
    <xf numFmtId="0" fontId="6" fillId="0" borderId="6" xfId="0" applyFont="1" applyBorder="1"/>
    <xf numFmtId="169" fontId="6" fillId="0" borderId="8" xfId="4" applyNumberFormat="1" applyFont="1" applyBorder="1"/>
    <xf numFmtId="0" fontId="6" fillId="0" borderId="12" xfId="0" applyFont="1" applyBorder="1"/>
    <xf numFmtId="169" fontId="6" fillId="0" borderId="13" xfId="4" applyNumberFormat="1" applyFont="1" applyBorder="1"/>
    <xf numFmtId="0" fontId="6" fillId="0" borderId="9" xfId="0" applyFont="1" applyBorder="1"/>
    <xf numFmtId="169" fontId="6" fillId="0" borderId="11" xfId="4" applyNumberFormat="1" applyFont="1" applyBorder="1"/>
    <xf numFmtId="0" fontId="6" fillId="0" borderId="1" xfId="0" applyFont="1" applyBorder="1" applyAlignment="1">
      <alignment horizontal="right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1" fillId="0" borderId="46" xfId="0" applyFont="1" applyBorder="1"/>
    <xf numFmtId="0" fontId="21" fillId="0" borderId="29" xfId="0" applyFont="1" applyBorder="1"/>
    <xf numFmtId="0" fontId="26" fillId="0" borderId="6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26" fillId="0" borderId="9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7" fillId="3" borderId="14" xfId="0" applyFont="1" applyFill="1" applyBorder="1" applyAlignment="1">
      <alignment vertical="center" wrapText="1"/>
    </xf>
    <xf numFmtId="0" fontId="2" fillId="3" borderId="27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0" fontId="13" fillId="0" borderId="36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1" fontId="2" fillId="3" borderId="33" xfId="1" applyNumberFormat="1" applyFont="1" applyFill="1" applyBorder="1" applyAlignment="1">
      <alignment horizontal="center" vertical="center" wrapText="1"/>
    </xf>
    <xf numFmtId="2" fontId="2" fillId="0" borderId="3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30" fillId="5" borderId="16" xfId="0" applyFont="1" applyFill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170" fontId="2" fillId="0" borderId="35" xfId="0" applyNumberFormat="1" applyFont="1" applyBorder="1" applyAlignment="1">
      <alignment horizontal="center" vertical="center" wrapText="1"/>
    </xf>
    <xf numFmtId="170" fontId="2" fillId="0" borderId="13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right" vertical="center"/>
    </xf>
    <xf numFmtId="3" fontId="2" fillId="3" borderId="42" xfId="1" applyNumberFormat="1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vertical="center" wrapText="1"/>
    </xf>
    <xf numFmtId="0" fontId="17" fillId="3" borderId="34" xfId="0" applyFont="1" applyFill="1" applyBorder="1" applyAlignment="1">
      <alignment vertical="center" wrapText="1"/>
    </xf>
    <xf numFmtId="0" fontId="5" fillId="0" borderId="21" xfId="0" applyFont="1" applyBorder="1" applyAlignment="1">
      <alignment horizontal="center" vertical="center"/>
    </xf>
    <xf numFmtId="0" fontId="17" fillId="3" borderId="43" xfId="0" applyFont="1" applyFill="1" applyBorder="1" applyAlignment="1">
      <alignment vertical="center" wrapText="1"/>
    </xf>
    <xf numFmtId="169" fontId="17" fillId="3" borderId="5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169" fontId="19" fillId="0" borderId="32" xfId="1" applyNumberFormat="1" applyFont="1" applyFill="1" applyBorder="1" applyAlignment="1">
      <alignment horizontal="center" vertical="center" wrapText="1"/>
    </xf>
    <xf numFmtId="169" fontId="19" fillId="0" borderId="76" xfId="1" applyNumberFormat="1" applyFont="1" applyFill="1" applyBorder="1" applyAlignment="1">
      <alignment horizontal="center" vertical="center" wrapText="1"/>
    </xf>
    <xf numFmtId="169" fontId="19" fillId="0" borderId="15" xfId="1" applyNumberFormat="1" applyFont="1" applyFill="1" applyBorder="1" applyAlignment="1">
      <alignment horizontal="center" vertical="center" wrapText="1"/>
    </xf>
    <xf numFmtId="164" fontId="17" fillId="3" borderId="43" xfId="0" applyNumberFormat="1" applyFont="1" applyFill="1" applyBorder="1" applyAlignment="1">
      <alignment vertical="center" wrapText="1"/>
    </xf>
    <xf numFmtId="0" fontId="5" fillId="0" borderId="16" xfId="0" applyFont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169" fontId="2" fillId="0" borderId="20" xfId="0" applyNumberFormat="1" applyFont="1" applyBorder="1" applyAlignment="1">
      <alignment horizontal="center" vertical="center" wrapText="1"/>
    </xf>
    <xf numFmtId="169" fontId="2" fillId="0" borderId="70" xfId="0" applyNumberFormat="1" applyFont="1" applyBorder="1" applyAlignment="1">
      <alignment horizontal="center" vertical="center" wrapText="1"/>
    </xf>
    <xf numFmtId="169" fontId="2" fillId="0" borderId="42" xfId="0" applyNumberFormat="1" applyFont="1" applyBorder="1" applyAlignment="1">
      <alignment horizontal="center" vertical="center" wrapText="1"/>
    </xf>
    <xf numFmtId="169" fontId="2" fillId="0" borderId="55" xfId="0" applyNumberFormat="1" applyFont="1" applyBorder="1" applyAlignment="1">
      <alignment horizontal="center" vertical="center" wrapText="1"/>
    </xf>
    <xf numFmtId="169" fontId="13" fillId="0" borderId="5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center" vertical="center" wrapText="1"/>
    </xf>
    <xf numFmtId="169" fontId="2" fillId="0" borderId="30" xfId="0" applyNumberFormat="1" applyFont="1" applyBorder="1" applyAlignment="1">
      <alignment horizontal="center" vertical="center" wrapText="1"/>
    </xf>
    <xf numFmtId="169" fontId="13" fillId="0" borderId="30" xfId="0" applyNumberFormat="1" applyFont="1" applyBorder="1" applyAlignment="1">
      <alignment horizontal="center" vertical="center"/>
    </xf>
    <xf numFmtId="169" fontId="2" fillId="0" borderId="32" xfId="0" applyNumberFormat="1" applyFont="1" applyBorder="1" applyAlignment="1">
      <alignment horizontal="center" vertical="center" wrapText="1"/>
    </xf>
    <xf numFmtId="169" fontId="13" fillId="0" borderId="15" xfId="0" applyNumberFormat="1" applyFont="1" applyBorder="1" applyAlignment="1">
      <alignment horizontal="center" vertical="center"/>
    </xf>
    <xf numFmtId="169" fontId="2" fillId="0" borderId="15" xfId="0" applyNumberFormat="1" applyFont="1" applyBorder="1" applyAlignment="1">
      <alignment horizontal="center" vertical="center" wrapText="1"/>
    </xf>
    <xf numFmtId="169" fontId="2" fillId="0" borderId="7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right" vertical="center" wrapText="1"/>
    </xf>
    <xf numFmtId="169" fontId="5" fillId="0" borderId="0" xfId="0" applyNumberFormat="1" applyFont="1" applyAlignment="1">
      <alignment horizontal="center" vertical="center"/>
    </xf>
    <xf numFmtId="169" fontId="22" fillId="0" borderId="67" xfId="0" applyNumberFormat="1" applyFont="1" applyBorder="1" applyAlignment="1">
      <alignment vertical="center" wrapText="1"/>
    </xf>
    <xf numFmtId="169" fontId="22" fillId="0" borderId="15" xfId="0" applyNumberFormat="1" applyFont="1" applyBorder="1" applyAlignment="1">
      <alignment vertical="center" wrapText="1"/>
    </xf>
    <xf numFmtId="169" fontId="30" fillId="5" borderId="75" xfId="0" applyNumberFormat="1" applyFont="1" applyFill="1" applyBorder="1" applyAlignment="1">
      <alignment vertical="center" wrapText="1"/>
    </xf>
    <xf numFmtId="169" fontId="30" fillId="5" borderId="81" xfId="0" applyNumberFormat="1" applyFont="1" applyFill="1" applyBorder="1" applyAlignment="1">
      <alignment vertical="center" wrapText="1"/>
    </xf>
    <xf numFmtId="169" fontId="0" fillId="0" borderId="38" xfId="0" applyNumberFormat="1" applyBorder="1" applyAlignment="1">
      <alignment vertical="center"/>
    </xf>
    <xf numFmtId="169" fontId="0" fillId="0" borderId="76" xfId="0" applyNumberFormat="1" applyBorder="1" applyAlignment="1">
      <alignment vertical="center"/>
    </xf>
    <xf numFmtId="169" fontId="30" fillId="5" borderId="17" xfId="0" applyNumberFormat="1" applyFont="1" applyFill="1" applyBorder="1" applyAlignment="1">
      <alignment vertical="center" wrapText="1"/>
    </xf>
    <xf numFmtId="169" fontId="30" fillId="5" borderId="1" xfId="0" applyNumberFormat="1" applyFont="1" applyFill="1" applyBorder="1" applyAlignment="1">
      <alignment vertical="center" wrapText="1"/>
    </xf>
    <xf numFmtId="169" fontId="5" fillId="6" borderId="17" xfId="0" applyNumberFormat="1" applyFont="1" applyFill="1" applyBorder="1" applyAlignment="1">
      <alignment vertical="center"/>
    </xf>
    <xf numFmtId="169" fontId="5" fillId="6" borderId="1" xfId="0" applyNumberFormat="1" applyFont="1" applyFill="1" applyBorder="1" applyAlignment="1">
      <alignment vertical="center"/>
    </xf>
    <xf numFmtId="167" fontId="17" fillId="3" borderId="33" xfId="0" applyNumberFormat="1" applyFont="1" applyFill="1" applyBorder="1" applyAlignment="1">
      <alignment vertical="center" wrapText="1"/>
    </xf>
    <xf numFmtId="0" fontId="16" fillId="0" borderId="4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9" fontId="8" fillId="0" borderId="38" xfId="0" applyNumberFormat="1" applyFont="1" applyBorder="1"/>
    <xf numFmtId="169" fontId="8" fillId="0" borderId="76" xfId="0" applyNumberFormat="1" applyFont="1" applyBorder="1"/>
    <xf numFmtId="169" fontId="8" fillId="0" borderId="15" xfId="0" applyNumberFormat="1" applyFont="1" applyBorder="1"/>
    <xf numFmtId="0" fontId="13" fillId="0" borderId="21" xfId="0" applyFont="1" applyBorder="1" applyAlignment="1">
      <alignment horizontal="center" vertical="center" wrapText="1"/>
    </xf>
    <xf numFmtId="167" fontId="2" fillId="3" borderId="51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6" fillId="0" borderId="17" xfId="0" applyFont="1" applyBorder="1" applyAlignment="1">
      <alignment horizontal="center" vertical="center" wrapText="1"/>
    </xf>
    <xf numFmtId="169" fontId="2" fillId="3" borderId="38" xfId="4" applyNumberFormat="1" applyFont="1" applyFill="1" applyBorder="1" applyAlignment="1">
      <alignment vertical="center" wrapText="1"/>
    </xf>
    <xf numFmtId="169" fontId="2" fillId="3" borderId="76" xfId="4" applyNumberFormat="1" applyFont="1" applyFill="1" applyBorder="1" applyAlignment="1">
      <alignment vertical="center" wrapText="1"/>
    </xf>
    <xf numFmtId="169" fontId="2" fillId="3" borderId="39" xfId="4" applyNumberFormat="1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169" fontId="2" fillId="3" borderId="50" xfId="4" applyNumberFormat="1" applyFont="1" applyFill="1" applyBorder="1" applyAlignment="1">
      <alignment vertical="center" wrapText="1"/>
    </xf>
    <xf numFmtId="169" fontId="2" fillId="3" borderId="22" xfId="4" applyNumberFormat="1" applyFont="1" applyFill="1" applyBorder="1" applyAlignment="1">
      <alignment vertical="center" wrapText="1"/>
    </xf>
    <xf numFmtId="169" fontId="2" fillId="3" borderId="40" xfId="4" applyNumberFormat="1" applyFont="1" applyFill="1" applyBorder="1" applyAlignment="1">
      <alignment vertical="center" wrapText="1"/>
    </xf>
    <xf numFmtId="169" fontId="5" fillId="0" borderId="55" xfId="4" applyNumberFormat="1" applyFont="1" applyBorder="1" applyAlignment="1">
      <alignment horizontal="right" vertical="center"/>
    </xf>
    <xf numFmtId="169" fontId="2" fillId="0" borderId="38" xfId="0" applyNumberFormat="1" applyFont="1" applyBorder="1" applyAlignment="1">
      <alignment vertical="center"/>
    </xf>
    <xf numFmtId="169" fontId="2" fillId="0" borderId="80" xfId="0" applyNumberFormat="1" applyFont="1" applyBorder="1" applyAlignment="1">
      <alignment vertical="center"/>
    </xf>
    <xf numFmtId="169" fontId="2" fillId="0" borderId="76" xfId="0" applyNumberFormat="1" applyFont="1" applyBorder="1" applyAlignment="1">
      <alignment vertical="center"/>
    </xf>
    <xf numFmtId="169" fontId="2" fillId="0" borderId="39" xfId="0" applyNumberFormat="1" applyFont="1" applyBorder="1" applyAlignment="1">
      <alignment vertical="center"/>
    </xf>
    <xf numFmtId="169" fontId="5" fillId="0" borderId="1" xfId="4" applyNumberFormat="1" applyFont="1" applyBorder="1" applyAlignment="1">
      <alignment horizontal="right" vertical="center"/>
    </xf>
    <xf numFmtId="44" fontId="0" fillId="0" borderId="83" xfId="0" applyNumberFormat="1" applyBorder="1"/>
    <xf numFmtId="44" fontId="0" fillId="0" borderId="84" xfId="0" applyNumberFormat="1" applyBorder="1"/>
    <xf numFmtId="44" fontId="0" fillId="0" borderId="70" xfId="0" applyNumberFormat="1" applyBorder="1"/>
    <xf numFmtId="44" fontId="0" fillId="0" borderId="85" xfId="0" applyNumberFormat="1" applyBorder="1"/>
    <xf numFmtId="44" fontId="0" fillId="0" borderId="38" xfId="0" applyNumberFormat="1" applyBorder="1"/>
    <xf numFmtId="44" fontId="0" fillId="0" borderId="76" xfId="0" applyNumberFormat="1" applyBorder="1"/>
    <xf numFmtId="44" fontId="0" fillId="0" borderId="86" xfId="0" applyNumberFormat="1" applyBorder="1"/>
    <xf numFmtId="0" fontId="40" fillId="0" borderId="0" xfId="0" applyFont="1"/>
    <xf numFmtId="164" fontId="17" fillId="0" borderId="58" xfId="0" applyNumberFormat="1" applyFont="1" applyBorder="1" applyAlignment="1">
      <alignment vertical="center" wrapText="1"/>
    </xf>
    <xf numFmtId="164" fontId="17" fillId="0" borderId="82" xfId="0" applyNumberFormat="1" applyFont="1" applyBorder="1" applyAlignment="1">
      <alignment vertical="center" wrapText="1"/>
    </xf>
    <xf numFmtId="44" fontId="0" fillId="0" borderId="38" xfId="0" applyNumberFormat="1" applyBorder="1" applyAlignment="1">
      <alignment vertical="center"/>
    </xf>
    <xf numFmtId="169" fontId="19" fillId="0" borderId="80" xfId="1" applyNumberFormat="1" applyFont="1" applyFill="1" applyBorder="1" applyAlignment="1">
      <alignment horizontal="center" vertical="center" wrapText="1"/>
    </xf>
    <xf numFmtId="169" fontId="19" fillId="0" borderId="58" xfId="1" applyNumberFormat="1" applyFont="1" applyFill="1" applyBorder="1" applyAlignment="1">
      <alignment horizontal="center" vertical="center" wrapText="1"/>
    </xf>
    <xf numFmtId="169" fontId="19" fillId="0" borderId="70" xfId="1" applyNumberFormat="1" applyFont="1" applyFill="1" applyBorder="1" applyAlignment="1">
      <alignment horizontal="center" vertical="center" wrapText="1"/>
    </xf>
    <xf numFmtId="169" fontId="19" fillId="0" borderId="41" xfId="1" applyNumberFormat="1" applyFont="1" applyFill="1" applyBorder="1" applyAlignment="1">
      <alignment horizontal="center" vertical="center" wrapText="1"/>
    </xf>
    <xf numFmtId="169" fontId="19" fillId="0" borderId="60" xfId="1" applyNumberFormat="1" applyFont="1" applyFill="1" applyBorder="1" applyAlignment="1">
      <alignment horizontal="center" vertical="center" wrapText="1"/>
    </xf>
    <xf numFmtId="169" fontId="19" fillId="0" borderId="38" xfId="1" applyNumberFormat="1" applyFont="1" applyFill="1" applyBorder="1" applyAlignment="1">
      <alignment horizontal="center" vertical="center" wrapText="1"/>
    </xf>
    <xf numFmtId="169" fontId="30" fillId="5" borderId="15" xfId="0" applyNumberFormat="1" applyFont="1" applyFill="1" applyBorder="1" applyAlignment="1">
      <alignment vertical="center" wrapText="1"/>
    </xf>
    <xf numFmtId="0" fontId="16" fillId="0" borderId="31" xfId="0" applyFont="1" applyBorder="1" applyAlignment="1">
      <alignment horizontal="center" vertical="center" wrapText="1"/>
    </xf>
    <xf numFmtId="4" fontId="2" fillId="3" borderId="7" xfId="1" applyNumberFormat="1" applyFont="1" applyFill="1" applyBorder="1" applyAlignment="1">
      <alignment horizontal="center" vertical="center" wrapText="1"/>
    </xf>
    <xf numFmtId="4" fontId="2" fillId="3" borderId="2" xfId="1" applyNumberFormat="1" applyFont="1" applyFill="1" applyBorder="1" applyAlignment="1">
      <alignment horizontal="center" vertical="center" wrapText="1"/>
    </xf>
    <xf numFmtId="4" fontId="2" fillId="3" borderId="10" xfId="1" applyNumberFormat="1" applyFont="1" applyFill="1" applyBorder="1" applyAlignment="1">
      <alignment horizontal="center" vertical="center" wrapText="1"/>
    </xf>
    <xf numFmtId="4" fontId="13" fillId="0" borderId="52" xfId="0" applyNumberFormat="1" applyFont="1" applyBorder="1" applyAlignment="1">
      <alignment horizontal="center" vertical="center"/>
    </xf>
    <xf numFmtId="4" fontId="2" fillId="0" borderId="4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3" borderId="51" xfId="1" applyNumberFormat="1" applyFont="1" applyFill="1" applyBorder="1" applyAlignment="1">
      <alignment horizontal="center" vertical="center" wrapText="1"/>
    </xf>
    <xf numFmtId="4" fontId="2" fillId="3" borderId="20" xfId="1" applyNumberFormat="1" applyFont="1" applyFill="1" applyBorder="1" applyAlignment="1">
      <alignment horizontal="center" vertical="center" wrapText="1"/>
    </xf>
    <xf numFmtId="4" fontId="2" fillId="3" borderId="24" xfId="1" applyNumberFormat="1" applyFont="1" applyFill="1" applyBorder="1" applyAlignment="1">
      <alignment horizontal="center" vertical="center" wrapText="1"/>
    </xf>
    <xf numFmtId="4" fontId="2" fillId="0" borderId="10" xfId="1" applyNumberFormat="1" applyFont="1" applyFill="1" applyBorder="1" applyAlignment="1">
      <alignment horizontal="center" vertical="center" wrapText="1"/>
    </xf>
    <xf numFmtId="2" fontId="17" fillId="3" borderId="43" xfId="0" applyNumberFormat="1" applyFont="1" applyFill="1" applyBorder="1" applyAlignment="1">
      <alignment vertical="center" wrapText="1"/>
    </xf>
    <xf numFmtId="2" fontId="17" fillId="0" borderId="43" xfId="0" applyNumberFormat="1" applyFont="1" applyBorder="1" applyAlignment="1">
      <alignment vertical="center" wrapText="1"/>
    </xf>
    <xf numFmtId="2" fontId="17" fillId="3" borderId="20" xfId="0" applyNumberFormat="1" applyFont="1" applyFill="1" applyBorder="1" applyAlignment="1">
      <alignment vertical="center" wrapText="1"/>
    </xf>
    <xf numFmtId="2" fontId="17" fillId="0" borderId="20" xfId="0" applyNumberFormat="1" applyFont="1" applyBorder="1" applyAlignment="1">
      <alignment vertical="center" wrapText="1"/>
    </xf>
    <xf numFmtId="2" fontId="17" fillId="0" borderId="79" xfId="0" applyNumberFormat="1" applyFont="1" applyBorder="1" applyAlignment="1">
      <alignment vertical="center" wrapText="1"/>
    </xf>
    <xf numFmtId="2" fontId="17" fillId="3" borderId="24" xfId="0" applyNumberFormat="1" applyFont="1" applyFill="1" applyBorder="1" applyAlignment="1">
      <alignment vertical="center" wrapText="1"/>
    </xf>
    <xf numFmtId="2" fontId="17" fillId="0" borderId="10" xfId="0" applyNumberFormat="1" applyFont="1" applyBorder="1" applyAlignment="1">
      <alignment vertical="center" wrapText="1"/>
    </xf>
    <xf numFmtId="170" fontId="17" fillId="3" borderId="80" xfId="0" applyNumberFormat="1" applyFont="1" applyFill="1" applyBorder="1" applyAlignment="1">
      <alignment vertical="center" wrapText="1"/>
    </xf>
    <xf numFmtId="170" fontId="17" fillId="3" borderId="39" xfId="0" applyNumberFormat="1" applyFont="1" applyFill="1" applyBorder="1" applyAlignment="1">
      <alignment vertical="center" wrapText="1"/>
    </xf>
    <xf numFmtId="170" fontId="17" fillId="0" borderId="80" xfId="0" applyNumberFormat="1" applyFont="1" applyBorder="1" applyAlignment="1">
      <alignment vertical="center" wrapText="1"/>
    </xf>
    <xf numFmtId="170" fontId="0" fillId="0" borderId="38" xfId="0" applyNumberFormat="1" applyBorder="1"/>
    <xf numFmtId="170" fontId="0" fillId="0" borderId="32" xfId="0" applyNumberFormat="1" applyBorder="1"/>
    <xf numFmtId="170" fontId="17" fillId="3" borderId="76" xfId="0" applyNumberFormat="1" applyFont="1" applyFill="1" applyBorder="1" applyAlignment="1">
      <alignment vertical="center" wrapText="1"/>
    </xf>
    <xf numFmtId="170" fontId="0" fillId="0" borderId="80" xfId="0" applyNumberFormat="1" applyBorder="1"/>
    <xf numFmtId="170" fontId="0" fillId="0" borderId="76" xfId="0" applyNumberFormat="1" applyBorder="1"/>
    <xf numFmtId="170" fontId="0" fillId="0" borderId="56" xfId="0" applyNumberFormat="1" applyBorder="1"/>
    <xf numFmtId="170" fontId="6" fillId="0" borderId="1" xfId="0" applyNumberFormat="1" applyFont="1" applyBorder="1" applyAlignment="1">
      <alignment horizontal="right" vertical="center"/>
    </xf>
    <xf numFmtId="4" fontId="2" fillId="3" borderId="33" xfId="1" applyNumberFormat="1" applyFont="1" applyFill="1" applyBorder="1" applyAlignment="1">
      <alignment horizontal="center" vertical="center" wrapText="1"/>
    </xf>
    <xf numFmtId="2" fontId="17" fillId="3" borderId="51" xfId="0" applyNumberFormat="1" applyFont="1" applyFill="1" applyBorder="1" applyAlignment="1">
      <alignment vertical="center" wrapText="1"/>
    </xf>
    <xf numFmtId="165" fontId="17" fillId="3" borderId="51" xfId="4" applyFont="1" applyFill="1" applyBorder="1" applyAlignment="1">
      <alignment vertical="center" wrapText="1"/>
    </xf>
    <xf numFmtId="165" fontId="17" fillId="3" borderId="20" xfId="4" applyFont="1" applyFill="1" applyBorder="1" applyAlignment="1">
      <alignment vertical="center" wrapText="1"/>
    </xf>
    <xf numFmtId="165" fontId="17" fillId="3" borderId="24" xfId="4" applyFont="1" applyFill="1" applyBorder="1" applyAlignment="1">
      <alignment vertical="center" wrapText="1"/>
    </xf>
    <xf numFmtId="44" fontId="0" fillId="0" borderId="58" xfId="0" applyNumberFormat="1" applyBorder="1"/>
    <xf numFmtId="44" fontId="0" fillId="0" borderId="39" xfId="0" applyNumberFormat="1" applyBorder="1"/>
    <xf numFmtId="169" fontId="5" fillId="0" borderId="16" xfId="4" applyNumberFormat="1" applyFont="1" applyBorder="1" applyAlignment="1">
      <alignment horizontal="right" vertical="center"/>
    </xf>
    <xf numFmtId="169" fontId="5" fillId="0" borderId="5" xfId="4" applyNumberFormat="1" applyFont="1" applyBorder="1" applyAlignment="1">
      <alignment horizontal="right" vertical="center"/>
    </xf>
    <xf numFmtId="165" fontId="17" fillId="3" borderId="33" xfId="4" applyFont="1" applyFill="1" applyBorder="1" applyAlignment="1">
      <alignment vertical="center" wrapText="1"/>
    </xf>
    <xf numFmtId="165" fontId="17" fillId="0" borderId="33" xfId="4" applyFont="1" applyBorder="1" applyAlignment="1">
      <alignment vertical="center" wrapText="1"/>
    </xf>
    <xf numFmtId="165" fontId="17" fillId="3" borderId="2" xfId="4" applyFont="1" applyFill="1" applyBorder="1" applyAlignment="1">
      <alignment vertical="center" wrapText="1"/>
    </xf>
    <xf numFmtId="165" fontId="18" fillId="3" borderId="10" xfId="4" applyFont="1" applyFill="1" applyBorder="1" applyAlignment="1">
      <alignment horizontal="center" vertical="center" wrapText="1"/>
    </xf>
    <xf numFmtId="165" fontId="18" fillId="3" borderId="24" xfId="4" applyFont="1" applyFill="1" applyBorder="1" applyAlignment="1">
      <alignment horizontal="center" vertical="center" wrapText="1"/>
    </xf>
    <xf numFmtId="165" fontId="17" fillId="0" borderId="52" xfId="4" applyFont="1" applyBorder="1" applyAlignment="1">
      <alignment vertical="center" wrapText="1"/>
    </xf>
    <xf numFmtId="165" fontId="17" fillId="3" borderId="43" xfId="4" applyFont="1" applyFill="1" applyBorder="1" applyAlignment="1">
      <alignment vertical="center" wrapText="1"/>
    </xf>
    <xf numFmtId="165" fontId="18" fillId="3" borderId="55" xfId="4" applyFont="1" applyFill="1" applyBorder="1" applyAlignment="1">
      <alignment horizontal="center" vertical="center" wrapText="1"/>
    </xf>
    <xf numFmtId="165" fontId="6" fillId="0" borderId="1" xfId="4" applyFont="1" applyBorder="1" applyAlignment="1">
      <alignment vertical="center"/>
    </xf>
    <xf numFmtId="165" fontId="6" fillId="0" borderId="16" xfId="4" applyFont="1" applyBorder="1" applyAlignment="1">
      <alignment vertical="center"/>
    </xf>
    <xf numFmtId="44" fontId="0" fillId="0" borderId="61" xfId="0" applyNumberFormat="1" applyBorder="1" applyAlignment="1">
      <alignment vertical="center"/>
    </xf>
    <xf numFmtId="44" fontId="0" fillId="9" borderId="61" xfId="0" applyNumberFormat="1" applyFill="1" applyBorder="1" applyAlignment="1">
      <alignment vertical="center"/>
    </xf>
    <xf numFmtId="44" fontId="0" fillId="9" borderId="7" xfId="0" applyNumberFormat="1" applyFill="1" applyBorder="1" applyAlignment="1">
      <alignment vertical="center"/>
    </xf>
    <xf numFmtId="170" fontId="6" fillId="0" borderId="15" xfId="1" applyNumberFormat="1" applyFont="1" applyBorder="1" applyAlignment="1">
      <alignment vertical="center"/>
    </xf>
    <xf numFmtId="170" fontId="6" fillId="0" borderId="26" xfId="1" applyNumberFormat="1" applyFont="1" applyBorder="1" applyAlignment="1">
      <alignment vertical="center"/>
    </xf>
    <xf numFmtId="170" fontId="6" fillId="0" borderId="17" xfId="1" applyNumberFormat="1" applyFont="1" applyBorder="1" applyAlignment="1">
      <alignment vertical="center"/>
    </xf>
    <xf numFmtId="170" fontId="6" fillId="0" borderId="1" xfId="1" applyNumberFormat="1" applyFont="1" applyBorder="1" applyAlignment="1">
      <alignment vertical="center"/>
    </xf>
    <xf numFmtId="170" fontId="17" fillId="3" borderId="7" xfId="0" applyNumberFormat="1" applyFont="1" applyFill="1" applyBorder="1" applyAlignment="1">
      <alignment vertical="center" wrapText="1"/>
    </xf>
    <xf numFmtId="170" fontId="17" fillId="3" borderId="51" xfId="0" applyNumberFormat="1" applyFont="1" applyFill="1" applyBorder="1" applyAlignment="1">
      <alignment vertical="center" wrapText="1"/>
    </xf>
    <xf numFmtId="170" fontId="19" fillId="0" borderId="32" xfId="1" applyNumberFormat="1" applyFont="1" applyFill="1" applyBorder="1" applyAlignment="1">
      <alignment horizontal="center" vertical="center" wrapText="1"/>
    </xf>
    <xf numFmtId="170" fontId="17" fillId="3" borderId="28" xfId="0" applyNumberFormat="1" applyFont="1" applyFill="1" applyBorder="1" applyAlignment="1">
      <alignment vertical="center" wrapText="1"/>
    </xf>
    <xf numFmtId="170" fontId="17" fillId="3" borderId="8" xfId="0" applyNumberFormat="1" applyFont="1" applyFill="1" applyBorder="1" applyAlignment="1">
      <alignment vertical="center" wrapText="1"/>
    </xf>
    <xf numFmtId="170" fontId="17" fillId="3" borderId="2" xfId="0" applyNumberFormat="1" applyFont="1" applyFill="1" applyBorder="1" applyAlignment="1">
      <alignment vertical="center" wrapText="1"/>
    </xf>
    <xf numFmtId="170" fontId="17" fillId="3" borderId="20" xfId="0" applyNumberFormat="1" applyFont="1" applyFill="1" applyBorder="1" applyAlignment="1">
      <alignment vertical="center" wrapText="1"/>
    </xf>
    <xf numFmtId="170" fontId="19" fillId="0" borderId="76" xfId="1" applyNumberFormat="1" applyFont="1" applyFill="1" applyBorder="1" applyAlignment="1">
      <alignment horizontal="center" vertical="center" wrapText="1"/>
    </xf>
    <xf numFmtId="170" fontId="17" fillId="3" borderId="14" xfId="0" applyNumberFormat="1" applyFont="1" applyFill="1" applyBorder="1" applyAlignment="1">
      <alignment vertical="center" wrapText="1"/>
    </xf>
    <xf numFmtId="170" fontId="17" fillId="3" borderId="13" xfId="0" applyNumberFormat="1" applyFont="1" applyFill="1" applyBorder="1" applyAlignment="1">
      <alignment vertical="center" wrapText="1"/>
    </xf>
    <xf numFmtId="170" fontId="18" fillId="3" borderId="10" xfId="1" applyNumberFormat="1" applyFont="1" applyFill="1" applyBorder="1" applyAlignment="1">
      <alignment horizontal="center" vertical="center" wrapText="1"/>
    </xf>
    <xf numFmtId="170" fontId="18" fillId="3" borderId="24" xfId="1" applyNumberFormat="1" applyFont="1" applyFill="1" applyBorder="1" applyAlignment="1">
      <alignment horizontal="center" vertical="center" wrapText="1"/>
    </xf>
    <xf numFmtId="170" fontId="19" fillId="0" borderId="15" xfId="1" applyNumberFormat="1" applyFont="1" applyFill="1" applyBorder="1" applyAlignment="1">
      <alignment horizontal="center" vertical="center" wrapText="1"/>
    </xf>
    <xf numFmtId="170" fontId="18" fillId="3" borderId="27" xfId="1" applyNumberFormat="1" applyFont="1" applyFill="1" applyBorder="1" applyAlignment="1">
      <alignment horizontal="center" vertical="center" wrapText="1"/>
    </xf>
    <xf numFmtId="170" fontId="18" fillId="3" borderId="11" xfId="1" applyNumberFormat="1" applyFont="1" applyFill="1" applyBorder="1" applyAlignment="1">
      <alignment horizontal="center" vertical="center" wrapText="1"/>
    </xf>
    <xf numFmtId="170" fontId="17" fillId="3" borderId="6" xfId="0" applyNumberFormat="1" applyFont="1" applyFill="1" applyBorder="1" applyAlignment="1">
      <alignment vertical="center" wrapText="1"/>
    </xf>
    <xf numFmtId="170" fontId="19" fillId="0" borderId="60" xfId="1" applyNumberFormat="1" applyFont="1" applyFill="1" applyBorder="1" applyAlignment="1">
      <alignment horizontal="center" vertical="center" wrapText="1"/>
    </xf>
    <xf numFmtId="170" fontId="19" fillId="0" borderId="38" xfId="1" applyNumberFormat="1" applyFont="1" applyFill="1" applyBorder="1" applyAlignment="1">
      <alignment horizontal="center" vertical="center" wrapText="1"/>
    </xf>
    <xf numFmtId="170" fontId="19" fillId="0" borderId="61" xfId="1" applyNumberFormat="1" applyFont="1" applyFill="1" applyBorder="1" applyAlignment="1">
      <alignment horizontal="center" vertical="center" wrapText="1"/>
    </xf>
    <xf numFmtId="170" fontId="17" fillId="3" borderId="12" xfId="0" applyNumberFormat="1" applyFont="1" applyFill="1" applyBorder="1" applyAlignment="1">
      <alignment vertical="center" wrapText="1"/>
    </xf>
    <xf numFmtId="170" fontId="19" fillId="0" borderId="56" xfId="1" applyNumberFormat="1" applyFont="1" applyFill="1" applyBorder="1" applyAlignment="1">
      <alignment horizontal="center" vertical="center" wrapText="1"/>
    </xf>
    <xf numFmtId="170" fontId="18" fillId="3" borderId="37" xfId="1" applyNumberFormat="1" applyFont="1" applyFill="1" applyBorder="1" applyAlignment="1">
      <alignment horizontal="center" vertical="center" wrapText="1"/>
    </xf>
    <xf numFmtId="170" fontId="18" fillId="3" borderId="79" xfId="1" applyNumberFormat="1" applyFont="1" applyFill="1" applyBorder="1" applyAlignment="1">
      <alignment horizontal="center" vertical="center" wrapText="1"/>
    </xf>
    <xf numFmtId="170" fontId="19" fillId="0" borderId="39" xfId="1" applyNumberFormat="1" applyFont="1" applyFill="1" applyBorder="1" applyAlignment="1">
      <alignment horizontal="center" vertical="center" wrapText="1"/>
    </xf>
    <xf numFmtId="170" fontId="8" fillId="0" borderId="0" xfId="1" applyNumberFormat="1" applyFont="1" applyFill="1" applyBorder="1" applyAlignment="1">
      <alignment vertical="center"/>
    </xf>
    <xf numFmtId="170" fontId="5" fillId="0" borderId="1" xfId="0" applyNumberFormat="1" applyFont="1" applyBorder="1" applyAlignment="1">
      <alignment horizontal="center" vertical="center"/>
    </xf>
    <xf numFmtId="170" fontId="18" fillId="3" borderId="9" xfId="1" applyNumberFormat="1" applyFont="1" applyFill="1" applyBorder="1" applyAlignment="1">
      <alignment horizontal="center" vertical="center" wrapText="1"/>
    </xf>
    <xf numFmtId="170" fontId="5" fillId="0" borderId="15" xfId="0" applyNumberFormat="1" applyFont="1" applyBorder="1" applyAlignment="1">
      <alignment horizontal="center" vertical="center"/>
    </xf>
    <xf numFmtId="170" fontId="6" fillId="0" borderId="16" xfId="1" applyNumberFormat="1" applyFont="1" applyBorder="1" applyAlignment="1">
      <alignment vertical="center"/>
    </xf>
    <xf numFmtId="170" fontId="17" fillId="3" borderId="58" xfId="0" applyNumberFormat="1" applyFont="1" applyFill="1" applyBorder="1" applyAlignment="1">
      <alignment vertical="center" wrapText="1"/>
    </xf>
    <xf numFmtId="170" fontId="17" fillId="3" borderId="38" xfId="0" applyNumberFormat="1" applyFont="1" applyFill="1" applyBorder="1" applyAlignment="1">
      <alignment vertical="center" wrapText="1"/>
    </xf>
    <xf numFmtId="170" fontId="17" fillId="3" borderId="83" xfId="0" applyNumberFormat="1" applyFont="1" applyFill="1" applyBorder="1" applyAlignment="1">
      <alignment vertical="center" wrapText="1"/>
    </xf>
    <xf numFmtId="170" fontId="2" fillId="3" borderId="39" xfId="0" applyNumberFormat="1" applyFont="1" applyFill="1" applyBorder="1" applyAlignment="1">
      <alignment vertical="center" wrapText="1"/>
    </xf>
    <xf numFmtId="170" fontId="18" fillId="3" borderId="87" xfId="1" applyNumberFormat="1" applyFont="1" applyFill="1" applyBorder="1" applyAlignment="1">
      <alignment horizontal="center" vertical="center" wrapText="1"/>
    </xf>
    <xf numFmtId="170" fontId="18" fillId="3" borderId="39" xfId="1" applyNumberFormat="1" applyFont="1" applyFill="1" applyBorder="1" applyAlignment="1">
      <alignment horizontal="center" vertical="center" wrapText="1"/>
    </xf>
    <xf numFmtId="165" fontId="5" fillId="0" borderId="32" xfId="4" applyFont="1" applyBorder="1" applyAlignment="1">
      <alignment horizontal="center" vertical="center"/>
    </xf>
    <xf numFmtId="165" fontId="5" fillId="0" borderId="1" xfId="4" applyFont="1" applyBorder="1" applyAlignment="1">
      <alignment horizontal="center" vertical="center"/>
    </xf>
    <xf numFmtId="169" fontId="6" fillId="0" borderId="55" xfId="4" applyNumberFormat="1" applyFont="1" applyBorder="1" applyAlignment="1">
      <alignment horizontal="center" vertical="center"/>
    </xf>
    <xf numFmtId="169" fontId="6" fillId="0" borderId="55" xfId="0" applyNumberFormat="1" applyFont="1" applyBorder="1" applyAlignment="1">
      <alignment horizontal="center" vertical="center"/>
    </xf>
    <xf numFmtId="169" fontId="6" fillId="0" borderId="15" xfId="0" applyNumberFormat="1" applyFont="1" applyBorder="1"/>
    <xf numFmtId="170" fontId="6" fillId="0" borderId="11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170" fontId="6" fillId="0" borderId="18" xfId="1" applyNumberFormat="1" applyFont="1" applyBorder="1" applyAlignment="1">
      <alignment vertical="center"/>
    </xf>
    <xf numFmtId="170" fontId="5" fillId="2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169" fontId="2" fillId="0" borderId="2" xfId="4" applyNumberFormat="1" applyFont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4" fontId="2" fillId="0" borderId="33" xfId="1" applyNumberFormat="1" applyFont="1" applyFill="1" applyBorder="1" applyAlignment="1">
      <alignment horizontal="center" vertical="center" wrapText="1"/>
    </xf>
    <xf numFmtId="169" fontId="2" fillId="0" borderId="33" xfId="4" applyNumberFormat="1" applyFont="1" applyFill="1" applyBorder="1" applyAlignment="1">
      <alignment horizontal="center" vertical="center" wrapText="1"/>
    </xf>
    <xf numFmtId="169" fontId="2" fillId="0" borderId="33" xfId="4" applyNumberFormat="1" applyFont="1" applyBorder="1" applyAlignment="1">
      <alignment horizontal="center" vertical="center" wrapText="1"/>
    </xf>
    <xf numFmtId="169" fontId="2" fillId="0" borderId="2" xfId="0" applyNumberFormat="1" applyFont="1" applyBorder="1" applyAlignment="1">
      <alignment horizontal="center" vertical="center" wrapText="1"/>
    </xf>
    <xf numFmtId="169" fontId="2" fillId="0" borderId="33" xfId="0" applyNumberFormat="1" applyFont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1" fontId="2" fillId="3" borderId="77" xfId="1" applyNumberFormat="1" applyFont="1" applyFill="1" applyBorder="1" applyAlignment="1">
      <alignment horizontal="center" vertical="center" wrapText="1"/>
    </xf>
    <xf numFmtId="169" fontId="2" fillId="3" borderId="77" xfId="0" applyNumberFormat="1" applyFont="1" applyFill="1" applyBorder="1" applyAlignment="1">
      <alignment horizontal="center" vertical="center" wrapText="1"/>
    </xf>
    <xf numFmtId="4" fontId="2" fillId="3" borderId="77" xfId="1" applyNumberFormat="1" applyFont="1" applyFill="1" applyBorder="1" applyAlignment="1">
      <alignment horizontal="center" vertical="center" wrapText="1"/>
    </xf>
    <xf numFmtId="4" fontId="2" fillId="0" borderId="54" xfId="1" applyNumberFormat="1" applyFont="1" applyFill="1" applyBorder="1" applyAlignment="1">
      <alignment horizontal="center" vertical="center" wrapText="1"/>
    </xf>
    <xf numFmtId="169" fontId="2" fillId="0" borderId="54" xfId="4" applyNumberFormat="1" applyFont="1" applyFill="1" applyBorder="1" applyAlignment="1">
      <alignment horizontal="center" vertical="center" wrapText="1"/>
    </xf>
    <xf numFmtId="169" fontId="2" fillId="0" borderId="77" xfId="4" applyNumberFormat="1" applyFont="1" applyBorder="1" applyAlignment="1">
      <alignment horizontal="center" vertical="center" wrapText="1"/>
    </xf>
    <xf numFmtId="169" fontId="2" fillId="0" borderId="77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169" fontId="13" fillId="0" borderId="4" xfId="4" applyNumberFormat="1" applyFont="1" applyBorder="1" applyAlignment="1">
      <alignment horizontal="center" vertical="center"/>
    </xf>
    <xf numFmtId="169" fontId="13" fillId="0" borderId="5" xfId="4" applyNumberFormat="1" applyFont="1" applyBorder="1" applyAlignment="1">
      <alignment horizontal="center" vertical="center"/>
    </xf>
    <xf numFmtId="169" fontId="13" fillId="0" borderId="1" xfId="0" applyNumberFormat="1" applyFont="1" applyBorder="1" applyAlignment="1">
      <alignment horizontal="center" vertical="center"/>
    </xf>
    <xf numFmtId="169" fontId="13" fillId="0" borderId="5" xfId="0" applyNumberFormat="1" applyFont="1" applyBorder="1" applyAlignment="1">
      <alignment horizontal="center" vertical="center"/>
    </xf>
    <xf numFmtId="169" fontId="13" fillId="0" borderId="17" xfId="0" applyNumberFormat="1" applyFont="1" applyBorder="1" applyAlignment="1">
      <alignment horizontal="center" vertical="center"/>
    </xf>
    <xf numFmtId="170" fontId="19" fillId="0" borderId="38" xfId="1" applyNumberFormat="1" applyFont="1" applyBorder="1" applyAlignment="1">
      <alignment horizontal="center" vertical="center" wrapText="1"/>
    </xf>
    <xf numFmtId="170" fontId="17" fillId="0" borderId="57" xfId="0" applyNumberFormat="1" applyFont="1" applyBorder="1" applyAlignment="1">
      <alignment vertical="center" wrapText="1"/>
    </xf>
    <xf numFmtId="170" fontId="19" fillId="0" borderId="60" xfId="1" applyNumberFormat="1" applyFont="1" applyBorder="1" applyAlignment="1">
      <alignment horizontal="center" vertical="center" wrapText="1"/>
    </xf>
    <xf numFmtId="170" fontId="19" fillId="0" borderId="61" xfId="1" applyNumberFormat="1" applyFont="1" applyBorder="1" applyAlignment="1">
      <alignment horizontal="center" vertical="center" wrapText="1"/>
    </xf>
    <xf numFmtId="169" fontId="19" fillId="0" borderId="60" xfId="1" applyNumberFormat="1" applyFont="1" applyBorder="1" applyAlignment="1">
      <alignment horizontal="center" vertical="center" wrapText="1"/>
    </xf>
    <xf numFmtId="169" fontId="19" fillId="0" borderId="38" xfId="1" applyNumberFormat="1" applyFont="1" applyBorder="1" applyAlignment="1">
      <alignment horizontal="center" vertical="center" wrapText="1"/>
    </xf>
    <xf numFmtId="44" fontId="0" fillId="0" borderId="87" xfId="0" applyNumberFormat="1" applyBorder="1"/>
    <xf numFmtId="169" fontId="19" fillId="0" borderId="39" xfId="1" applyNumberFormat="1" applyFont="1" applyBorder="1" applyAlignment="1">
      <alignment horizontal="center" vertical="center" wrapText="1"/>
    </xf>
    <xf numFmtId="169" fontId="19" fillId="0" borderId="87" xfId="1" applyNumberFormat="1" applyFont="1" applyBorder="1" applyAlignment="1">
      <alignment horizontal="center" vertical="center" wrapText="1"/>
    </xf>
    <xf numFmtId="169" fontId="19" fillId="0" borderId="76" xfId="1" applyNumberFormat="1" applyFont="1" applyBorder="1" applyAlignment="1">
      <alignment horizontal="center" vertical="center" wrapText="1"/>
    </xf>
    <xf numFmtId="169" fontId="19" fillId="0" borderId="83" xfId="1" applyNumberFormat="1" applyFont="1" applyBorder="1" applyAlignment="1">
      <alignment horizontal="center" vertical="center" wrapText="1"/>
    </xf>
    <xf numFmtId="43" fontId="19" fillId="0" borderId="59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70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29" fillId="0" borderId="20" xfId="0" applyFont="1" applyBorder="1" applyAlignment="1">
      <alignment horizontal="left" vertical="center" wrapText="1"/>
    </xf>
    <xf numFmtId="0" fontId="28" fillId="0" borderId="22" xfId="0" applyFont="1" applyBorder="1" applyAlignment="1">
      <alignment horizontal="left" vertical="center"/>
    </xf>
    <xf numFmtId="0" fontId="28" fillId="0" borderId="70" xfId="0" applyFont="1" applyBorder="1" applyAlignment="1">
      <alignment horizontal="left" vertical="center"/>
    </xf>
    <xf numFmtId="169" fontId="30" fillId="5" borderId="72" xfId="0" applyNumberFormat="1" applyFont="1" applyFill="1" applyBorder="1" applyAlignment="1">
      <alignment horizontal="center" vertical="center" wrapText="1"/>
    </xf>
    <xf numFmtId="169" fontId="30" fillId="5" borderId="73" xfId="0" applyNumberFormat="1" applyFont="1" applyFill="1" applyBorder="1" applyAlignment="1">
      <alignment horizontal="center" vertical="center" wrapText="1"/>
    </xf>
    <xf numFmtId="169" fontId="30" fillId="5" borderId="21" xfId="0" applyNumberFormat="1" applyFont="1" applyFill="1" applyBorder="1" applyAlignment="1">
      <alignment horizontal="center" vertical="center" wrapText="1"/>
    </xf>
    <xf numFmtId="169" fontId="30" fillId="5" borderId="18" xfId="0" applyNumberFormat="1" applyFont="1" applyFill="1" applyBorder="1" applyAlignment="1">
      <alignment horizontal="center" vertical="center" wrapText="1"/>
    </xf>
    <xf numFmtId="169" fontId="22" fillId="0" borderId="50" xfId="0" applyNumberFormat="1" applyFont="1" applyBorder="1" applyAlignment="1">
      <alignment horizontal="center" vertical="center" wrapText="1"/>
    </xf>
    <xf numFmtId="169" fontId="22" fillId="0" borderId="61" xfId="0" applyNumberFormat="1" applyFont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169" fontId="22" fillId="0" borderId="60" xfId="0" applyNumberFormat="1" applyFont="1" applyBorder="1" applyAlignment="1">
      <alignment horizontal="center" vertical="center" wrapText="1"/>
    </xf>
    <xf numFmtId="169" fontId="22" fillId="0" borderId="58" xfId="0" applyNumberFormat="1" applyFont="1" applyBorder="1" applyAlignment="1">
      <alignment horizontal="center" vertical="center" wrapText="1"/>
    </xf>
    <xf numFmtId="169" fontId="22" fillId="0" borderId="59" xfId="0" applyNumberFormat="1" applyFont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/>
    </xf>
    <xf numFmtId="169" fontId="12" fillId="0" borderId="20" xfId="0" applyNumberFormat="1" applyFont="1" applyBorder="1" applyAlignment="1">
      <alignment horizontal="center" vertical="center" wrapText="1"/>
    </xf>
    <xf numFmtId="169" fontId="12" fillId="0" borderId="22" xfId="0" applyNumberFormat="1" applyFont="1" applyBorder="1" applyAlignment="1">
      <alignment horizontal="center" vertical="center" wrapText="1"/>
    </xf>
    <xf numFmtId="169" fontId="12" fillId="0" borderId="63" xfId="0" applyNumberFormat="1" applyFont="1" applyBorder="1" applyAlignment="1">
      <alignment horizontal="center" vertical="center" wrapText="1"/>
    </xf>
    <xf numFmtId="169" fontId="12" fillId="0" borderId="64" xfId="0" applyNumberFormat="1" applyFont="1" applyBorder="1" applyAlignment="1">
      <alignment horizontal="center" vertical="center" wrapText="1"/>
    </xf>
    <xf numFmtId="169" fontId="22" fillId="0" borderId="51" xfId="0" applyNumberFormat="1" applyFont="1" applyBorder="1" applyAlignment="1">
      <alignment horizontal="center" vertical="center" wrapText="1"/>
    </xf>
    <xf numFmtId="169" fontId="22" fillId="0" borderId="20" xfId="0" applyNumberFormat="1" applyFont="1" applyBorder="1" applyAlignment="1">
      <alignment horizontal="center" vertical="center" wrapText="1"/>
    </xf>
    <xf numFmtId="169" fontId="22" fillId="0" borderId="22" xfId="0" applyNumberFormat="1" applyFont="1" applyBorder="1" applyAlignment="1">
      <alignment horizontal="center" vertical="center" wrapText="1"/>
    </xf>
    <xf numFmtId="169" fontId="22" fillId="0" borderId="63" xfId="0" applyNumberFormat="1" applyFont="1" applyBorder="1" applyAlignment="1">
      <alignment horizontal="center" vertical="center" wrapText="1"/>
    </xf>
    <xf numFmtId="169" fontId="22" fillId="0" borderId="64" xfId="0" applyNumberFormat="1" applyFont="1" applyBorder="1" applyAlignment="1">
      <alignment horizontal="center" vertical="center" wrapText="1"/>
    </xf>
    <xf numFmtId="169" fontId="12" fillId="0" borderId="43" xfId="0" applyNumberFormat="1" applyFont="1" applyBorder="1" applyAlignment="1">
      <alignment horizontal="center" vertical="center" wrapText="1"/>
    </xf>
    <xf numFmtId="169" fontId="12" fillId="0" borderId="57" xfId="0" applyNumberFormat="1" applyFont="1" applyBorder="1" applyAlignment="1">
      <alignment horizontal="center" vertical="center" wrapText="1"/>
    </xf>
    <xf numFmtId="169" fontId="30" fillId="5" borderId="16" xfId="0" applyNumberFormat="1" applyFont="1" applyFill="1" applyBorder="1" applyAlignment="1">
      <alignment horizontal="center" vertical="center" wrapText="1"/>
    </xf>
    <xf numFmtId="169" fontId="30" fillId="5" borderId="17" xfId="0" applyNumberFormat="1" applyFont="1" applyFill="1" applyBorder="1" applyAlignment="1">
      <alignment horizontal="center" vertical="center" wrapText="1"/>
    </xf>
    <xf numFmtId="169" fontId="22" fillId="0" borderId="57" xfId="0" applyNumberFormat="1" applyFont="1" applyBorder="1" applyAlignment="1">
      <alignment horizontal="center" vertical="center" wrapText="1"/>
    </xf>
    <xf numFmtId="169" fontId="30" fillId="5" borderId="74" xfId="0" applyNumberFormat="1" applyFont="1" applyFill="1" applyBorder="1" applyAlignment="1">
      <alignment horizontal="center" vertical="center" wrapText="1"/>
    </xf>
    <xf numFmtId="169" fontId="30" fillId="5" borderId="75" xfId="0" applyNumberFormat="1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70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169" fontId="22" fillId="0" borderId="66" xfId="0" applyNumberFormat="1" applyFont="1" applyBorder="1" applyAlignment="1">
      <alignment horizontal="center" vertical="center" wrapText="1"/>
    </xf>
    <xf numFmtId="169" fontId="22" fillId="0" borderId="67" xfId="0" applyNumberFormat="1" applyFont="1" applyBorder="1" applyAlignment="1">
      <alignment horizontal="center" vertical="center" wrapText="1"/>
    </xf>
    <xf numFmtId="169" fontId="22" fillId="0" borderId="70" xfId="0" applyNumberFormat="1" applyFont="1" applyBorder="1" applyAlignment="1">
      <alignment horizontal="center" vertical="center" wrapText="1"/>
    </xf>
    <xf numFmtId="169" fontId="22" fillId="0" borderId="68" xfId="0" applyNumberFormat="1" applyFont="1" applyBorder="1" applyAlignment="1">
      <alignment horizontal="center" vertical="center" wrapText="1"/>
    </xf>
    <xf numFmtId="169" fontId="22" fillId="0" borderId="69" xfId="0" applyNumberFormat="1" applyFont="1" applyBorder="1" applyAlignment="1">
      <alignment horizontal="center" vertical="center" wrapText="1"/>
    </xf>
    <xf numFmtId="169" fontId="22" fillId="0" borderId="65" xfId="0" applyNumberFormat="1" applyFont="1" applyBorder="1" applyAlignment="1">
      <alignment horizontal="center" vertical="center" wrapText="1"/>
    </xf>
    <xf numFmtId="0" fontId="38" fillId="0" borderId="47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0" fontId="38" fillId="0" borderId="48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center" vertical="center" wrapText="1"/>
    </xf>
    <xf numFmtId="0" fontId="38" fillId="8" borderId="47" xfId="0" applyFont="1" applyFill="1" applyBorder="1" applyAlignment="1">
      <alignment horizontal="center" vertical="center" wrapText="1"/>
    </xf>
    <xf numFmtId="0" fontId="38" fillId="8" borderId="46" xfId="0" applyFont="1" applyFill="1" applyBorder="1" applyAlignment="1">
      <alignment horizontal="center" vertical="center" wrapText="1"/>
    </xf>
    <xf numFmtId="0" fontId="38" fillId="8" borderId="48" xfId="0" applyFont="1" applyFill="1" applyBorder="1" applyAlignment="1">
      <alignment horizontal="center" vertical="center" wrapText="1"/>
    </xf>
    <xf numFmtId="0" fontId="38" fillId="8" borderId="26" xfId="0" applyFont="1" applyFill="1" applyBorder="1" applyAlignment="1">
      <alignment horizontal="center" vertical="center" wrapText="1"/>
    </xf>
    <xf numFmtId="0" fontId="38" fillId="8" borderId="29" xfId="0" applyFont="1" applyFill="1" applyBorder="1" applyAlignment="1">
      <alignment horizontal="center" vertical="center" wrapText="1"/>
    </xf>
    <xf numFmtId="0" fontId="38" fillId="8" borderId="30" xfId="0" applyFont="1" applyFill="1" applyBorder="1" applyAlignment="1">
      <alignment horizontal="center" vertical="center" wrapText="1"/>
    </xf>
    <xf numFmtId="169" fontId="30" fillId="5" borderId="26" xfId="0" applyNumberFormat="1" applyFont="1" applyFill="1" applyBorder="1" applyAlignment="1">
      <alignment horizontal="center" vertical="center" wrapText="1"/>
    </xf>
    <xf numFmtId="169" fontId="30" fillId="5" borderId="30" xfId="0" applyNumberFormat="1" applyFont="1" applyFill="1" applyBorder="1" applyAlignment="1">
      <alignment horizontal="center" vertical="center" wrapText="1"/>
    </xf>
    <xf numFmtId="169" fontId="30" fillId="5" borderId="29" xfId="0" applyNumberFormat="1" applyFont="1" applyFill="1" applyBorder="1" applyAlignment="1">
      <alignment horizontal="center" vertical="center" wrapText="1"/>
    </xf>
    <xf numFmtId="169" fontId="5" fillId="6" borderId="16" xfId="0" applyNumberFormat="1" applyFont="1" applyFill="1" applyBorder="1" applyAlignment="1">
      <alignment horizontal="center" vertical="center"/>
    </xf>
    <xf numFmtId="169" fontId="5" fillId="6" borderId="17" xfId="0" applyNumberFormat="1" applyFont="1" applyFill="1" applyBorder="1" applyAlignment="1">
      <alignment horizontal="center" vertical="center"/>
    </xf>
    <xf numFmtId="169" fontId="5" fillId="6" borderId="18" xfId="0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right" vertical="center"/>
    </xf>
    <xf numFmtId="0" fontId="13" fillId="0" borderId="18" xfId="0" applyFont="1" applyBorder="1" applyAlignment="1">
      <alignment horizontal="right" vertical="center"/>
    </xf>
    <xf numFmtId="0" fontId="13" fillId="0" borderId="23" xfId="0" applyFont="1" applyBorder="1" applyAlignment="1">
      <alignment horizontal="right" vertical="center"/>
    </xf>
    <xf numFmtId="0" fontId="5" fillId="4" borderId="58" xfId="0" applyFont="1" applyFill="1" applyBorder="1" applyAlignment="1">
      <alignment horizontal="center" vertical="center"/>
    </xf>
    <xf numFmtId="0" fontId="5" fillId="4" borderId="57" xfId="0" applyFont="1" applyFill="1" applyBorder="1" applyAlignment="1">
      <alignment horizontal="center" vertical="center"/>
    </xf>
    <xf numFmtId="0" fontId="13" fillId="0" borderId="48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48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3" fillId="0" borderId="19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31" fillId="2" borderId="25" xfId="0" applyFont="1" applyFill="1" applyBorder="1" applyAlignment="1">
      <alignment horizontal="center" vertical="center" wrapText="1"/>
    </xf>
    <xf numFmtId="0" fontId="31" fillId="2" borderId="52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1" fillId="2" borderId="78" xfId="0" applyFont="1" applyFill="1" applyBorder="1" applyAlignment="1">
      <alignment horizontal="center" vertical="center" wrapText="1"/>
    </xf>
    <xf numFmtId="0" fontId="31" fillId="2" borderId="42" xfId="0" applyFont="1" applyFill="1" applyBorder="1" applyAlignment="1">
      <alignment horizontal="center" vertical="center" wrapText="1"/>
    </xf>
    <xf numFmtId="0" fontId="31" fillId="2" borderId="55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5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13" fillId="0" borderId="4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35" fillId="0" borderId="77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34" fillId="0" borderId="5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46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3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 wrapText="1"/>
    </xf>
  </cellXfs>
  <cellStyles count="5">
    <cellStyle name="Migliaia" xfId="1" builtinId="3"/>
    <cellStyle name="Migliaia 2" xfId="3" xr:uid="{00000000-0005-0000-0000-000001000000}"/>
    <cellStyle name="Normale" xfId="0" builtinId="0"/>
    <cellStyle name="Normale 2" xfId="2" xr:uid="{00000000-0005-0000-0000-000003000000}"/>
    <cellStyle name="Valuta" xfId="4" builtinId="4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6614</xdr:colOff>
      <xdr:row>0</xdr:row>
      <xdr:rowOff>168275</xdr:rowOff>
    </xdr:from>
    <xdr:to>
      <xdr:col>2</xdr:col>
      <xdr:colOff>697494</xdr:colOff>
      <xdr:row>4</xdr:row>
      <xdr:rowOff>171450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99251C77-E849-4BBF-80AC-35963A28E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14" y="168275"/>
          <a:ext cx="2697480" cy="727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38F5C-D0A5-43C1-B15B-09CD55D33214}">
  <dimension ref="B4:C10"/>
  <sheetViews>
    <sheetView workbookViewId="0">
      <selection activeCell="C17" sqref="C17"/>
    </sheetView>
  </sheetViews>
  <sheetFormatPr defaultRowHeight="14.45"/>
  <cols>
    <col min="2" max="2" width="28.85546875" customWidth="1"/>
    <col min="3" max="3" width="41.5703125" customWidth="1"/>
  </cols>
  <sheetData>
    <row r="4" spans="2:3">
      <c r="B4" s="400"/>
      <c r="C4" s="400"/>
    </row>
    <row r="5" spans="2:3">
      <c r="B5" s="400"/>
      <c r="C5" s="400"/>
    </row>
    <row r="6" spans="2:3" ht="15.6">
      <c r="B6" s="401" t="s">
        <v>0</v>
      </c>
      <c r="C6" s="401"/>
    </row>
    <row r="7" spans="2:3" ht="33" customHeight="1">
      <c r="B7" s="402" t="s">
        <v>1</v>
      </c>
      <c r="C7" s="402"/>
    </row>
    <row r="10" spans="2:3">
      <c r="B10" s="212"/>
    </row>
  </sheetData>
  <mergeCells count="3">
    <mergeCell ref="B4:C5"/>
    <mergeCell ref="B6:C6"/>
    <mergeCell ref="B7:C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A079-DC95-41FC-8C55-DC8E27A4FC3D}">
  <sheetPr>
    <pageSetUpPr fitToPage="1"/>
  </sheetPr>
  <dimension ref="A1:S25"/>
  <sheetViews>
    <sheetView showGridLines="0" zoomScale="70" zoomScaleNormal="70" workbookViewId="0">
      <pane ySplit="1" topLeftCell="A2" activePane="bottomLeft" state="frozen"/>
      <selection pane="bottomLeft" activeCell="L6" sqref="L6"/>
    </sheetView>
  </sheetViews>
  <sheetFormatPr defaultRowHeight="14.45"/>
  <cols>
    <col min="1" max="1" width="14.5703125" customWidth="1"/>
    <col min="2" max="2" width="10.5703125" customWidth="1"/>
    <col min="3" max="3" width="10.42578125" customWidth="1"/>
    <col min="4" max="4" width="24.42578125" customWidth="1"/>
    <col min="5" max="5" width="45.42578125" customWidth="1"/>
    <col min="6" max="6" width="29.42578125" customWidth="1"/>
    <col min="7" max="7" width="16.7109375" customWidth="1"/>
    <col min="8" max="8" width="17.42578125" customWidth="1"/>
    <col min="9" max="9" width="17.5703125" customWidth="1"/>
    <col min="10" max="10" width="12.85546875" customWidth="1"/>
    <col min="11" max="11" width="12.5703125" customWidth="1"/>
    <col min="12" max="12" width="14.140625" customWidth="1"/>
  </cols>
  <sheetData>
    <row r="1" spans="1:19" s="8" customFormat="1" ht="30" customHeight="1" thickBot="1">
      <c r="A1" s="545" t="s">
        <v>127</v>
      </c>
      <c r="B1" s="443"/>
      <c r="C1" s="443"/>
      <c r="D1" s="443"/>
      <c r="E1" s="443"/>
      <c r="F1" s="443"/>
      <c r="G1" s="126"/>
      <c r="H1" s="186" t="s">
        <v>39</v>
      </c>
      <c r="I1" s="357">
        <f>I21</f>
        <v>0</v>
      </c>
      <c r="J1" s="81">
        <f>COUNTIF(J3:J20,J21)</f>
        <v>18</v>
      </c>
      <c r="M1" s="81"/>
    </row>
    <row r="2" spans="1:19" s="12" customFormat="1" ht="35.1" customHeight="1" thickBot="1">
      <c r="A2" s="35" t="s">
        <v>128</v>
      </c>
      <c r="B2" s="36" t="s">
        <v>129</v>
      </c>
      <c r="C2" s="36" t="s">
        <v>130</v>
      </c>
      <c r="D2" s="36" t="s">
        <v>131</v>
      </c>
      <c r="E2" s="36" t="s">
        <v>132</v>
      </c>
      <c r="F2" s="17" t="s">
        <v>121</v>
      </c>
      <c r="G2" s="37" t="s">
        <v>80</v>
      </c>
      <c r="H2" s="37" t="s">
        <v>81</v>
      </c>
      <c r="I2" s="193" t="s">
        <v>133</v>
      </c>
      <c r="J2" s="161" t="s">
        <v>53</v>
      </c>
      <c r="K2" s="193" t="s">
        <v>54</v>
      </c>
      <c r="L2" s="235" t="s">
        <v>55</v>
      </c>
      <c r="M2" s="4"/>
    </row>
    <row r="3" spans="1:19" ht="20.100000000000001" customHeight="1">
      <c r="A3" s="58"/>
      <c r="B3" s="59"/>
      <c r="C3" s="60"/>
      <c r="D3" s="61"/>
      <c r="E3" s="62"/>
      <c r="F3" s="63"/>
      <c r="G3" s="127"/>
      <c r="H3" s="192"/>
      <c r="I3" s="194">
        <f>G3+H3</f>
        <v>0</v>
      </c>
      <c r="J3" s="261">
        <f>ROUND(G3*50%,2)</f>
        <v>0</v>
      </c>
      <c r="K3" s="260">
        <f>ROUND(H3*25%,2)</f>
        <v>0</v>
      </c>
      <c r="L3" s="399">
        <f>J3+K3</f>
        <v>0</v>
      </c>
      <c r="M3" s="18" t="s">
        <v>82</v>
      </c>
      <c r="S3" s="3" t="s">
        <v>125</v>
      </c>
    </row>
    <row r="4" spans="1:19" ht="20.100000000000001" customHeight="1">
      <c r="A4" s="45"/>
      <c r="B4" s="46"/>
      <c r="C4" s="47"/>
      <c r="D4" s="48"/>
      <c r="E4" s="49"/>
      <c r="F4" s="23"/>
      <c r="G4" s="128"/>
      <c r="H4" s="130"/>
      <c r="I4" s="195">
        <f t="shared" ref="I4:I20" si="0">G4+H4</f>
        <v>0</v>
      </c>
      <c r="J4" s="398">
        <f t="shared" ref="J4:J20" si="1">ROUND(G4*50%,2)</f>
        <v>0</v>
      </c>
      <c r="K4" s="397">
        <f t="shared" ref="K4:K20" si="2">ROUND(H4*25%,2)</f>
        <v>0</v>
      </c>
      <c r="L4" s="262">
        <f t="shared" ref="L4:L20" si="3">J4+K4</f>
        <v>0</v>
      </c>
      <c r="M4" s="18" t="s">
        <v>83</v>
      </c>
      <c r="S4" s="3" t="s">
        <v>134</v>
      </c>
    </row>
    <row r="5" spans="1:19" ht="20.100000000000001" customHeight="1">
      <c r="A5" s="45"/>
      <c r="B5" s="46"/>
      <c r="C5" s="47"/>
      <c r="D5" s="48"/>
      <c r="E5" s="49"/>
      <c r="F5" s="23"/>
      <c r="G5" s="128"/>
      <c r="H5" s="130"/>
      <c r="I5" s="195">
        <f t="shared" si="0"/>
        <v>0</v>
      </c>
      <c r="J5" s="398">
        <f t="shared" si="1"/>
        <v>0</v>
      </c>
      <c r="K5" s="397">
        <f t="shared" si="2"/>
        <v>0</v>
      </c>
      <c r="L5" s="262">
        <f t="shared" si="3"/>
        <v>0</v>
      </c>
      <c r="M5" s="18" t="s">
        <v>84</v>
      </c>
    </row>
    <row r="6" spans="1:19" ht="20.100000000000001" customHeight="1">
      <c r="A6" s="45"/>
      <c r="B6" s="50"/>
      <c r="C6" s="47"/>
      <c r="D6" s="48"/>
      <c r="E6" s="49"/>
      <c r="F6" s="23"/>
      <c r="G6" s="128"/>
      <c r="H6" s="130"/>
      <c r="I6" s="195">
        <f t="shared" si="0"/>
        <v>0</v>
      </c>
      <c r="J6" s="398">
        <f t="shared" si="1"/>
        <v>0</v>
      </c>
      <c r="K6" s="397">
        <f t="shared" si="2"/>
        <v>0</v>
      </c>
      <c r="L6" s="262">
        <f t="shared" si="3"/>
        <v>0</v>
      </c>
    </row>
    <row r="7" spans="1:19" ht="20.100000000000001" customHeight="1">
      <c r="A7" s="45"/>
      <c r="B7" s="46"/>
      <c r="C7" s="47"/>
      <c r="D7" s="48"/>
      <c r="E7" s="49"/>
      <c r="F7" s="23"/>
      <c r="G7" s="128"/>
      <c r="H7" s="130"/>
      <c r="I7" s="195">
        <f t="shared" si="0"/>
        <v>0</v>
      </c>
      <c r="J7" s="398">
        <f t="shared" si="1"/>
        <v>0</v>
      </c>
      <c r="K7" s="397">
        <f t="shared" si="2"/>
        <v>0</v>
      </c>
      <c r="L7" s="262">
        <f t="shared" si="3"/>
        <v>0</v>
      </c>
    </row>
    <row r="8" spans="1:19" ht="20.100000000000001" customHeight="1">
      <c r="A8" s="45"/>
      <c r="B8" s="46"/>
      <c r="C8" s="47"/>
      <c r="D8" s="48"/>
      <c r="E8" s="49"/>
      <c r="F8" s="23"/>
      <c r="G8" s="128"/>
      <c r="H8" s="130"/>
      <c r="I8" s="195">
        <f t="shared" si="0"/>
        <v>0</v>
      </c>
      <c r="J8" s="398">
        <f t="shared" si="1"/>
        <v>0</v>
      </c>
      <c r="K8" s="397">
        <f t="shared" si="2"/>
        <v>0</v>
      </c>
      <c r="L8" s="262">
        <f t="shared" si="3"/>
        <v>0</v>
      </c>
    </row>
    <row r="9" spans="1:19" ht="20.100000000000001" customHeight="1">
      <c r="A9" s="45"/>
      <c r="B9" s="46"/>
      <c r="C9" s="47"/>
      <c r="D9" s="48"/>
      <c r="E9" s="49"/>
      <c r="F9" s="23"/>
      <c r="G9" s="128"/>
      <c r="H9" s="130"/>
      <c r="I9" s="195">
        <f t="shared" si="0"/>
        <v>0</v>
      </c>
      <c r="J9" s="398">
        <f t="shared" si="1"/>
        <v>0</v>
      </c>
      <c r="K9" s="397">
        <f t="shared" si="2"/>
        <v>0</v>
      </c>
      <c r="L9" s="262">
        <f t="shared" si="3"/>
        <v>0</v>
      </c>
    </row>
    <row r="10" spans="1:19" ht="20.100000000000001" customHeight="1">
      <c r="A10" s="45"/>
      <c r="B10" s="46"/>
      <c r="C10" s="47"/>
      <c r="D10" s="48"/>
      <c r="E10" s="49"/>
      <c r="F10" s="23"/>
      <c r="G10" s="128"/>
      <c r="H10" s="130"/>
      <c r="I10" s="195">
        <f t="shared" si="0"/>
        <v>0</v>
      </c>
      <c r="J10" s="398">
        <f t="shared" si="1"/>
        <v>0</v>
      </c>
      <c r="K10" s="397">
        <f t="shared" si="2"/>
        <v>0</v>
      </c>
      <c r="L10" s="262">
        <f t="shared" si="3"/>
        <v>0</v>
      </c>
    </row>
    <row r="11" spans="1:19" ht="20.100000000000001" customHeight="1">
      <c r="A11" s="45"/>
      <c r="B11" s="46"/>
      <c r="C11" s="47"/>
      <c r="D11" s="48"/>
      <c r="E11" s="49"/>
      <c r="F11" s="23"/>
      <c r="G11" s="128"/>
      <c r="H11" s="130"/>
      <c r="I11" s="195">
        <f t="shared" si="0"/>
        <v>0</v>
      </c>
      <c r="J11" s="398">
        <f t="shared" si="1"/>
        <v>0</v>
      </c>
      <c r="K11" s="397">
        <f t="shared" si="2"/>
        <v>0</v>
      </c>
      <c r="L11" s="262">
        <f t="shared" si="3"/>
        <v>0</v>
      </c>
    </row>
    <row r="12" spans="1:19" ht="20.100000000000001" customHeight="1">
      <c r="A12" s="45"/>
      <c r="B12" s="46"/>
      <c r="C12" s="47"/>
      <c r="D12" s="48"/>
      <c r="E12" s="49"/>
      <c r="F12" s="23"/>
      <c r="G12" s="128"/>
      <c r="H12" s="130"/>
      <c r="I12" s="195">
        <f t="shared" si="0"/>
        <v>0</v>
      </c>
      <c r="J12" s="398">
        <f t="shared" si="1"/>
        <v>0</v>
      </c>
      <c r="K12" s="397">
        <f t="shared" si="2"/>
        <v>0</v>
      </c>
      <c r="L12" s="262">
        <f t="shared" si="3"/>
        <v>0</v>
      </c>
    </row>
    <row r="13" spans="1:19" ht="20.100000000000001" customHeight="1">
      <c r="A13" s="45"/>
      <c r="B13" s="46"/>
      <c r="C13" s="47"/>
      <c r="D13" s="48"/>
      <c r="E13" s="49"/>
      <c r="F13" s="23"/>
      <c r="G13" s="128"/>
      <c r="H13" s="130"/>
      <c r="I13" s="195">
        <f t="shared" si="0"/>
        <v>0</v>
      </c>
      <c r="J13" s="398">
        <f t="shared" si="1"/>
        <v>0</v>
      </c>
      <c r="K13" s="397">
        <f t="shared" si="2"/>
        <v>0</v>
      </c>
      <c r="L13" s="262">
        <f t="shared" si="3"/>
        <v>0</v>
      </c>
    </row>
    <row r="14" spans="1:19" ht="20.100000000000001" customHeight="1">
      <c r="A14" s="45"/>
      <c r="B14" s="46"/>
      <c r="C14" s="47"/>
      <c r="D14" s="48"/>
      <c r="E14" s="49"/>
      <c r="F14" s="23"/>
      <c r="G14" s="128"/>
      <c r="H14" s="130"/>
      <c r="I14" s="195">
        <f t="shared" si="0"/>
        <v>0</v>
      </c>
      <c r="J14" s="398">
        <f t="shared" si="1"/>
        <v>0</v>
      </c>
      <c r="K14" s="397">
        <f t="shared" si="2"/>
        <v>0</v>
      </c>
      <c r="L14" s="262">
        <f t="shared" si="3"/>
        <v>0</v>
      </c>
    </row>
    <row r="15" spans="1:19" ht="20.100000000000001" customHeight="1">
      <c r="A15" s="45"/>
      <c r="B15" s="46"/>
      <c r="C15" s="47"/>
      <c r="D15" s="48"/>
      <c r="E15" s="49"/>
      <c r="F15" s="23"/>
      <c r="G15" s="128"/>
      <c r="H15" s="130"/>
      <c r="I15" s="195">
        <f t="shared" si="0"/>
        <v>0</v>
      </c>
      <c r="J15" s="398">
        <f t="shared" si="1"/>
        <v>0</v>
      </c>
      <c r="K15" s="397">
        <f t="shared" si="2"/>
        <v>0</v>
      </c>
      <c r="L15" s="262">
        <f t="shared" si="3"/>
        <v>0</v>
      </c>
    </row>
    <row r="16" spans="1:19" ht="20.100000000000001" customHeight="1">
      <c r="A16" s="45"/>
      <c r="B16" s="46"/>
      <c r="C16" s="47"/>
      <c r="D16" s="48"/>
      <c r="E16" s="49"/>
      <c r="F16" s="23"/>
      <c r="G16" s="128"/>
      <c r="H16" s="130"/>
      <c r="I16" s="195">
        <f t="shared" si="0"/>
        <v>0</v>
      </c>
      <c r="J16" s="398">
        <f t="shared" si="1"/>
        <v>0</v>
      </c>
      <c r="K16" s="397">
        <f t="shared" si="2"/>
        <v>0</v>
      </c>
      <c r="L16" s="262">
        <f t="shared" si="3"/>
        <v>0</v>
      </c>
    </row>
    <row r="17" spans="1:12" ht="20.100000000000001" customHeight="1">
      <c r="A17" s="45"/>
      <c r="B17" s="46"/>
      <c r="C17" s="47"/>
      <c r="D17" s="48"/>
      <c r="E17" s="49"/>
      <c r="F17" s="23"/>
      <c r="G17" s="128"/>
      <c r="H17" s="130"/>
      <c r="I17" s="195">
        <f t="shared" si="0"/>
        <v>0</v>
      </c>
      <c r="J17" s="398">
        <f t="shared" si="1"/>
        <v>0</v>
      </c>
      <c r="K17" s="397">
        <f t="shared" si="2"/>
        <v>0</v>
      </c>
      <c r="L17" s="262">
        <f t="shared" si="3"/>
        <v>0</v>
      </c>
    </row>
    <row r="18" spans="1:12" ht="20.100000000000001" customHeight="1">
      <c r="A18" s="45"/>
      <c r="B18" s="46"/>
      <c r="C18" s="47"/>
      <c r="D18" s="48"/>
      <c r="E18" s="49"/>
      <c r="F18" s="23"/>
      <c r="G18" s="128"/>
      <c r="H18" s="130"/>
      <c r="I18" s="195">
        <f t="shared" si="0"/>
        <v>0</v>
      </c>
      <c r="J18" s="398">
        <f t="shared" si="1"/>
        <v>0</v>
      </c>
      <c r="K18" s="397">
        <f t="shared" si="2"/>
        <v>0</v>
      </c>
      <c r="L18" s="262">
        <f t="shared" si="3"/>
        <v>0</v>
      </c>
    </row>
    <row r="19" spans="1:12" ht="20.100000000000001" customHeight="1">
      <c r="A19" s="45"/>
      <c r="B19" s="46"/>
      <c r="C19" s="47"/>
      <c r="D19" s="48"/>
      <c r="E19" s="49"/>
      <c r="F19" s="23"/>
      <c r="G19" s="128"/>
      <c r="H19" s="130"/>
      <c r="I19" s="195">
        <f t="shared" si="0"/>
        <v>0</v>
      </c>
      <c r="J19" s="398">
        <f t="shared" si="1"/>
        <v>0</v>
      </c>
      <c r="K19" s="397">
        <f t="shared" si="2"/>
        <v>0</v>
      </c>
      <c r="L19" s="262">
        <f t="shared" si="3"/>
        <v>0</v>
      </c>
    </row>
    <row r="20" spans="1:12" ht="20.100000000000001" customHeight="1" thickBot="1">
      <c r="A20" s="51"/>
      <c r="B20" s="5"/>
      <c r="C20" s="52"/>
      <c r="D20" s="53"/>
      <c r="E20" s="53"/>
      <c r="F20" s="28"/>
      <c r="G20" s="129"/>
      <c r="H20" s="129"/>
      <c r="I20" s="196">
        <f t="shared" si="0"/>
        <v>0</v>
      </c>
      <c r="J20" s="396">
        <f t="shared" si="1"/>
        <v>0</v>
      </c>
      <c r="K20" s="395">
        <f t="shared" si="2"/>
        <v>0</v>
      </c>
      <c r="L20" s="263">
        <f t="shared" si="3"/>
        <v>0</v>
      </c>
    </row>
    <row r="21" spans="1:12" ht="20.100000000000001" customHeight="1" thickBot="1">
      <c r="C21" s="54"/>
      <c r="D21" s="54"/>
      <c r="E21" s="54"/>
      <c r="F21" s="54"/>
      <c r="G21" s="317">
        <f>SUM(G3:G20)</f>
        <v>0</v>
      </c>
      <c r="H21" s="318">
        <f>SUM(H3:H20)</f>
        <v>0</v>
      </c>
      <c r="I21" s="318">
        <f>SUM(I3:I20)</f>
        <v>0</v>
      </c>
      <c r="J21" s="317">
        <f>SUM(J3:J20)</f>
        <v>0</v>
      </c>
      <c r="K21" s="317">
        <f t="shared" ref="K21:L21" si="4">SUM(K3:K20)</f>
        <v>0</v>
      </c>
      <c r="L21" s="317">
        <f t="shared" si="4"/>
        <v>0</v>
      </c>
    </row>
    <row r="22" spans="1:12" ht="20.100000000000001" customHeight="1">
      <c r="B22" s="544"/>
      <c r="C22" s="544"/>
      <c r="D22" s="544"/>
      <c r="E22" s="544"/>
      <c r="F22" s="544"/>
      <c r="G22" s="56"/>
      <c r="H22" s="56"/>
      <c r="J22" s="44"/>
    </row>
    <row r="23" spans="1:12" ht="20.100000000000001" customHeight="1">
      <c r="A23" s="256" t="s">
        <v>126</v>
      </c>
      <c r="B23" s="146"/>
      <c r="C23" s="146"/>
      <c r="D23" s="146"/>
      <c r="E23" s="146"/>
      <c r="F23" s="146"/>
      <c r="G23" s="57"/>
      <c r="H23" s="57"/>
      <c r="J23" s="44"/>
    </row>
    <row r="24" spans="1:12" ht="20.100000000000001" customHeight="1">
      <c r="B24" s="544"/>
      <c r="C24" s="544"/>
      <c r="D24" s="544"/>
      <c r="E24" s="544"/>
      <c r="F24" s="544"/>
      <c r="G24" s="56"/>
      <c r="H24" s="56"/>
    </row>
    <row r="25" spans="1:12" ht="20.100000000000001" customHeight="1"/>
  </sheetData>
  <mergeCells count="3">
    <mergeCell ref="B22:F22"/>
    <mergeCell ref="B24:F24"/>
    <mergeCell ref="A1:F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346C2-8B02-42CF-BDEB-5B03D54972AB}">
  <sheetPr>
    <pageSetUpPr fitToPage="1"/>
  </sheetPr>
  <dimension ref="A1:AA24"/>
  <sheetViews>
    <sheetView showGridLines="0" topLeftCell="J1" zoomScaleNormal="100" workbookViewId="0">
      <pane ySplit="1" topLeftCell="A2" activePane="bottomLeft" state="frozen"/>
      <selection pane="bottomLeft" activeCell="P6" sqref="P6"/>
    </sheetView>
  </sheetViews>
  <sheetFormatPr defaultRowHeight="14.45"/>
  <cols>
    <col min="1" max="2" width="24.42578125" customWidth="1"/>
    <col min="3" max="3" width="8.5703125" customWidth="1"/>
    <col min="4" max="6" width="14.140625" customWidth="1"/>
    <col min="7" max="7" width="14.5703125" customWidth="1"/>
    <col min="8" max="8" width="24.42578125" customWidth="1"/>
    <col min="9" max="9" width="45.42578125" customWidth="1"/>
    <col min="10" max="10" width="21.42578125" customWidth="1"/>
    <col min="11" max="12" width="14" customWidth="1"/>
    <col min="13" max="13" width="15.85546875" bestFit="1" customWidth="1"/>
    <col min="14" max="16" width="14" customWidth="1"/>
    <col min="17" max="17" width="15.5703125" customWidth="1"/>
    <col min="18" max="18" width="14.42578125" customWidth="1"/>
  </cols>
  <sheetData>
    <row r="1" spans="1:27" s="8" customFormat="1" ht="30" customHeight="1" thickBot="1">
      <c r="A1" s="532" t="s">
        <v>135</v>
      </c>
      <c r="B1" s="533"/>
      <c r="C1" s="533"/>
      <c r="D1" s="533"/>
      <c r="E1" s="533"/>
      <c r="F1" s="533"/>
      <c r="G1" s="533"/>
      <c r="H1" s="533"/>
      <c r="I1" s="533"/>
      <c r="J1" s="533"/>
      <c r="K1" s="534"/>
      <c r="L1" s="141" t="s">
        <v>39</v>
      </c>
      <c r="M1" s="356">
        <f>ROUND(N21+O21,2)</f>
        <v>0</v>
      </c>
      <c r="N1" s="137"/>
      <c r="O1" s="162">
        <f>COUNTIF(O3:O20,O21)</f>
        <v>0</v>
      </c>
      <c r="R1" s="81">
        <f>SUMIF($J$3:$J$20,"orientamento",$K$3:$K$20)</f>
        <v>0</v>
      </c>
      <c r="S1" s="81">
        <f>SUMIF($J$3:$J$20,"formazione",$K$3:$K$20)</f>
        <v>0</v>
      </c>
      <c r="T1" s="81">
        <f>SUMIF($J$3:$J$20,"gestione progetti di innovazione",$K$3:$K$20)</f>
        <v>0</v>
      </c>
      <c r="U1" s="81"/>
    </row>
    <row r="2" spans="1:27" s="12" customFormat="1" ht="52.35" customHeight="1" thickBot="1">
      <c r="A2" s="64" t="s">
        <v>136</v>
      </c>
      <c r="B2" s="65" t="s">
        <v>137</v>
      </c>
      <c r="C2" s="65" t="s">
        <v>119</v>
      </c>
      <c r="D2" s="65" t="s">
        <v>71</v>
      </c>
      <c r="E2" s="65" t="s">
        <v>74</v>
      </c>
      <c r="F2" s="65" t="s">
        <v>101</v>
      </c>
      <c r="G2" s="65" t="s">
        <v>138</v>
      </c>
      <c r="H2" s="65" t="s">
        <v>139</v>
      </c>
      <c r="I2" s="65" t="s">
        <v>140</v>
      </c>
      <c r="J2" s="32" t="s">
        <v>121</v>
      </c>
      <c r="K2" s="65" t="s">
        <v>141</v>
      </c>
      <c r="L2" s="66" t="s">
        <v>123</v>
      </c>
      <c r="M2" s="142" t="s">
        <v>97</v>
      </c>
      <c r="N2" s="160" t="s">
        <v>80</v>
      </c>
      <c r="O2" s="20" t="s">
        <v>81</v>
      </c>
      <c r="P2" s="193" t="s">
        <v>142</v>
      </c>
      <c r="Q2" s="160" t="s">
        <v>143</v>
      </c>
      <c r="R2" s="193" t="s">
        <v>144</v>
      </c>
      <c r="S2" s="3">
        <f>SUMIF($J$3:$J$20,"formazione",$M$3:$M$20)</f>
        <v>0</v>
      </c>
      <c r="T2" s="3">
        <f>SUMIF($J$3:$J$20,"gestione progetti di innovazione",$M$3:$M$20)</f>
        <v>0</v>
      </c>
      <c r="U2" s="4"/>
    </row>
    <row r="3" spans="1:27" ht="20.100000000000001" customHeight="1" thickBot="1">
      <c r="A3" s="138"/>
      <c r="B3" s="61"/>
      <c r="C3" s="67"/>
      <c r="D3" s="60"/>
      <c r="E3" s="60"/>
      <c r="F3" s="60"/>
      <c r="G3" s="60"/>
      <c r="H3" s="61"/>
      <c r="I3" s="62"/>
      <c r="J3" s="63"/>
      <c r="K3" s="321"/>
      <c r="L3" s="322"/>
      <c r="M3" s="323">
        <f>K3+L3</f>
        <v>0</v>
      </c>
      <c r="N3" s="324"/>
      <c r="O3" s="325"/>
      <c r="P3" s="264">
        <f t="shared" ref="P3:P20" si="0">ROUND(N3*50%,2)</f>
        <v>0</v>
      </c>
      <c r="Q3" s="264">
        <f t="shared" ref="Q3:Q20" si="1">ROUND(O3*25%,2)</f>
        <v>0</v>
      </c>
      <c r="R3" s="265">
        <f t="shared" ref="R3:R20" si="2">ROUND(P3+Q3,2)</f>
        <v>0</v>
      </c>
      <c r="S3" s="3">
        <f t="shared" ref="S3:T3" si="3">SUM(S1:S2)</f>
        <v>0</v>
      </c>
      <c r="T3" s="3">
        <f t="shared" si="3"/>
        <v>0</v>
      </c>
      <c r="U3" s="18" t="s">
        <v>82</v>
      </c>
      <c r="AA3" s="3" t="s">
        <v>125</v>
      </c>
    </row>
    <row r="4" spans="1:27" ht="20.100000000000001" customHeight="1" thickBot="1">
      <c r="A4" s="139"/>
      <c r="B4" s="48"/>
      <c r="C4" s="68"/>
      <c r="D4" s="47"/>
      <c r="E4" s="47"/>
      <c r="F4" s="47"/>
      <c r="G4" s="47"/>
      <c r="H4" s="48"/>
      <c r="I4" s="49"/>
      <c r="J4" s="23"/>
      <c r="K4" s="326"/>
      <c r="L4" s="327"/>
      <c r="M4" s="328">
        <f t="shared" ref="M4:M20" si="4">K4+L4</f>
        <v>0</v>
      </c>
      <c r="N4" s="329"/>
      <c r="O4" s="330"/>
      <c r="P4" s="392">
        <f t="shared" si="0"/>
        <v>0</v>
      </c>
      <c r="Q4" s="392">
        <f t="shared" si="1"/>
        <v>0</v>
      </c>
      <c r="R4" s="393">
        <f t="shared" si="2"/>
        <v>0</v>
      </c>
      <c r="S4" s="3"/>
      <c r="T4" s="3"/>
      <c r="U4" s="18" t="s">
        <v>83</v>
      </c>
      <c r="AA4" s="3" t="s">
        <v>134</v>
      </c>
    </row>
    <row r="5" spans="1:27" ht="20.100000000000001" customHeight="1" thickBot="1">
      <c r="A5" s="139"/>
      <c r="B5" s="48"/>
      <c r="C5" s="68"/>
      <c r="D5" s="47"/>
      <c r="E5" s="47"/>
      <c r="F5" s="47"/>
      <c r="G5" s="47"/>
      <c r="H5" s="48"/>
      <c r="I5" s="49"/>
      <c r="J5" s="23"/>
      <c r="K5" s="326"/>
      <c r="L5" s="327"/>
      <c r="M5" s="328">
        <f t="shared" si="4"/>
        <v>0</v>
      </c>
      <c r="N5" s="329"/>
      <c r="O5" s="330"/>
      <c r="P5" s="392">
        <f t="shared" si="0"/>
        <v>0</v>
      </c>
      <c r="Q5" s="392">
        <f t="shared" si="1"/>
        <v>0</v>
      </c>
      <c r="R5" s="393">
        <f t="shared" si="2"/>
        <v>0</v>
      </c>
      <c r="S5" s="3"/>
      <c r="T5" s="3"/>
      <c r="U5" s="18" t="s">
        <v>84</v>
      </c>
    </row>
    <row r="6" spans="1:27" ht="20.100000000000001" customHeight="1" thickBot="1">
      <c r="A6" s="139"/>
      <c r="B6" s="48"/>
      <c r="C6" s="69"/>
      <c r="D6" s="47"/>
      <c r="E6" s="47"/>
      <c r="F6" s="47"/>
      <c r="G6" s="47"/>
      <c r="H6" s="48"/>
      <c r="I6" s="49"/>
      <c r="J6" s="23"/>
      <c r="K6" s="326"/>
      <c r="L6" s="327"/>
      <c r="M6" s="328">
        <f t="shared" si="4"/>
        <v>0</v>
      </c>
      <c r="N6" s="329"/>
      <c r="O6" s="330"/>
      <c r="P6" s="392">
        <f t="shared" si="0"/>
        <v>0</v>
      </c>
      <c r="Q6" s="392">
        <f t="shared" si="1"/>
        <v>0</v>
      </c>
      <c r="R6" s="393">
        <f t="shared" si="2"/>
        <v>0</v>
      </c>
    </row>
    <row r="7" spans="1:27" ht="20.100000000000001" customHeight="1" thickBot="1">
      <c r="A7" s="139"/>
      <c r="B7" s="48"/>
      <c r="C7" s="68"/>
      <c r="D7" s="47"/>
      <c r="E7" s="47"/>
      <c r="F7" s="47"/>
      <c r="G7" s="47"/>
      <c r="H7" s="48"/>
      <c r="I7" s="49"/>
      <c r="J7" s="23"/>
      <c r="K7" s="326"/>
      <c r="L7" s="327"/>
      <c r="M7" s="328">
        <f t="shared" si="4"/>
        <v>0</v>
      </c>
      <c r="N7" s="329"/>
      <c r="O7" s="330"/>
      <c r="P7" s="392">
        <f t="shared" si="0"/>
        <v>0</v>
      </c>
      <c r="Q7" s="392">
        <f t="shared" si="1"/>
        <v>0</v>
      </c>
      <c r="R7" s="393">
        <f t="shared" si="2"/>
        <v>0</v>
      </c>
    </row>
    <row r="8" spans="1:27" ht="20.100000000000001" customHeight="1" thickBot="1">
      <c r="A8" s="139"/>
      <c r="B8" s="48"/>
      <c r="C8" s="68"/>
      <c r="D8" s="47"/>
      <c r="E8" s="47"/>
      <c r="F8" s="47"/>
      <c r="G8" s="47"/>
      <c r="H8" s="48"/>
      <c r="I8" s="49"/>
      <c r="J8" s="23"/>
      <c r="K8" s="326"/>
      <c r="L8" s="327"/>
      <c r="M8" s="328">
        <f t="shared" si="4"/>
        <v>0</v>
      </c>
      <c r="N8" s="329"/>
      <c r="O8" s="330"/>
      <c r="P8" s="392">
        <f t="shared" si="0"/>
        <v>0</v>
      </c>
      <c r="Q8" s="392">
        <f t="shared" si="1"/>
        <v>0</v>
      </c>
      <c r="R8" s="393">
        <f t="shared" si="2"/>
        <v>0</v>
      </c>
    </row>
    <row r="9" spans="1:27" ht="20.100000000000001" customHeight="1" thickBot="1">
      <c r="A9" s="139"/>
      <c r="B9" s="48"/>
      <c r="C9" s="68"/>
      <c r="D9" s="47"/>
      <c r="E9" s="47"/>
      <c r="F9" s="47"/>
      <c r="G9" s="47"/>
      <c r="H9" s="48"/>
      <c r="I9" s="49"/>
      <c r="J9" s="23"/>
      <c r="K9" s="326"/>
      <c r="L9" s="327"/>
      <c r="M9" s="328">
        <f t="shared" si="4"/>
        <v>0</v>
      </c>
      <c r="N9" s="329"/>
      <c r="O9" s="330"/>
      <c r="P9" s="392">
        <f t="shared" si="0"/>
        <v>0</v>
      </c>
      <c r="Q9" s="392">
        <f t="shared" si="1"/>
        <v>0</v>
      </c>
      <c r="R9" s="393">
        <f t="shared" si="2"/>
        <v>0</v>
      </c>
    </row>
    <row r="10" spans="1:27" ht="20.100000000000001" customHeight="1" thickBot="1">
      <c r="A10" s="139"/>
      <c r="B10" s="48"/>
      <c r="C10" s="68"/>
      <c r="D10" s="47"/>
      <c r="E10" s="47"/>
      <c r="F10" s="47"/>
      <c r="G10" s="47"/>
      <c r="H10" s="48"/>
      <c r="I10" s="49"/>
      <c r="J10" s="23"/>
      <c r="K10" s="326"/>
      <c r="L10" s="327"/>
      <c r="M10" s="328">
        <f t="shared" si="4"/>
        <v>0</v>
      </c>
      <c r="N10" s="329"/>
      <c r="O10" s="330"/>
      <c r="P10" s="392">
        <f t="shared" si="0"/>
        <v>0</v>
      </c>
      <c r="Q10" s="392">
        <f t="shared" si="1"/>
        <v>0</v>
      </c>
      <c r="R10" s="393">
        <f t="shared" si="2"/>
        <v>0</v>
      </c>
    </row>
    <row r="11" spans="1:27" ht="20.100000000000001" customHeight="1" thickBot="1">
      <c r="A11" s="139"/>
      <c r="B11" s="48"/>
      <c r="C11" s="68"/>
      <c r="D11" s="47"/>
      <c r="E11" s="47"/>
      <c r="F11" s="47"/>
      <c r="G11" s="47"/>
      <c r="H11" s="48"/>
      <c r="I11" s="49"/>
      <c r="J11" s="23"/>
      <c r="K11" s="326"/>
      <c r="L11" s="327"/>
      <c r="M11" s="328">
        <f t="shared" si="4"/>
        <v>0</v>
      </c>
      <c r="N11" s="329"/>
      <c r="O11" s="330"/>
      <c r="P11" s="392">
        <f t="shared" si="0"/>
        <v>0</v>
      </c>
      <c r="Q11" s="392">
        <f t="shared" si="1"/>
        <v>0</v>
      </c>
      <c r="R11" s="393">
        <f t="shared" si="2"/>
        <v>0</v>
      </c>
    </row>
    <row r="12" spans="1:27" ht="20.100000000000001" customHeight="1" thickBot="1">
      <c r="A12" s="139"/>
      <c r="B12" s="48"/>
      <c r="C12" s="68"/>
      <c r="D12" s="47"/>
      <c r="E12" s="47"/>
      <c r="F12" s="47"/>
      <c r="G12" s="47"/>
      <c r="H12" s="48"/>
      <c r="I12" s="49"/>
      <c r="J12" s="23"/>
      <c r="K12" s="326"/>
      <c r="L12" s="327"/>
      <c r="M12" s="328">
        <f t="shared" si="4"/>
        <v>0</v>
      </c>
      <c r="N12" s="329"/>
      <c r="O12" s="330"/>
      <c r="P12" s="392">
        <f t="shared" si="0"/>
        <v>0</v>
      </c>
      <c r="Q12" s="392">
        <f t="shared" si="1"/>
        <v>0</v>
      </c>
      <c r="R12" s="393">
        <f t="shared" si="2"/>
        <v>0</v>
      </c>
    </row>
    <row r="13" spans="1:27" ht="20.100000000000001" customHeight="1" thickBot="1">
      <c r="A13" s="139"/>
      <c r="B13" s="48"/>
      <c r="C13" s="68"/>
      <c r="D13" s="47"/>
      <c r="E13" s="47"/>
      <c r="F13" s="47"/>
      <c r="G13" s="47"/>
      <c r="H13" s="48"/>
      <c r="I13" s="49"/>
      <c r="J13" s="23"/>
      <c r="K13" s="326"/>
      <c r="L13" s="327"/>
      <c r="M13" s="328">
        <f t="shared" si="4"/>
        <v>0</v>
      </c>
      <c r="N13" s="329"/>
      <c r="O13" s="330"/>
      <c r="P13" s="392">
        <f t="shared" si="0"/>
        <v>0</v>
      </c>
      <c r="Q13" s="392">
        <f t="shared" si="1"/>
        <v>0</v>
      </c>
      <c r="R13" s="393">
        <f t="shared" si="2"/>
        <v>0</v>
      </c>
    </row>
    <row r="14" spans="1:27" ht="20.100000000000001" customHeight="1" thickBot="1">
      <c r="A14" s="139"/>
      <c r="B14" s="48"/>
      <c r="C14" s="68"/>
      <c r="D14" s="47"/>
      <c r="E14" s="47"/>
      <c r="F14" s="47"/>
      <c r="G14" s="47"/>
      <c r="H14" s="48"/>
      <c r="I14" s="49"/>
      <c r="J14" s="23"/>
      <c r="K14" s="326"/>
      <c r="L14" s="327"/>
      <c r="M14" s="328">
        <f t="shared" si="4"/>
        <v>0</v>
      </c>
      <c r="N14" s="329"/>
      <c r="O14" s="330"/>
      <c r="P14" s="392">
        <f t="shared" si="0"/>
        <v>0</v>
      </c>
      <c r="Q14" s="392">
        <f t="shared" si="1"/>
        <v>0</v>
      </c>
      <c r="R14" s="393">
        <f t="shared" si="2"/>
        <v>0</v>
      </c>
    </row>
    <row r="15" spans="1:27" ht="20.100000000000001" customHeight="1" thickBot="1">
      <c r="A15" s="139"/>
      <c r="B15" s="48"/>
      <c r="C15" s="68"/>
      <c r="D15" s="47"/>
      <c r="E15" s="47"/>
      <c r="F15" s="47"/>
      <c r="G15" s="47"/>
      <c r="H15" s="48"/>
      <c r="I15" s="49"/>
      <c r="J15" s="23"/>
      <c r="K15" s="326"/>
      <c r="L15" s="327"/>
      <c r="M15" s="328">
        <f t="shared" si="4"/>
        <v>0</v>
      </c>
      <c r="N15" s="329"/>
      <c r="O15" s="330"/>
      <c r="P15" s="392">
        <f t="shared" si="0"/>
        <v>0</v>
      </c>
      <c r="Q15" s="392">
        <f t="shared" si="1"/>
        <v>0</v>
      </c>
      <c r="R15" s="393">
        <f t="shared" si="2"/>
        <v>0</v>
      </c>
    </row>
    <row r="16" spans="1:27" ht="20.100000000000001" customHeight="1" thickBot="1">
      <c r="A16" s="139"/>
      <c r="B16" s="48"/>
      <c r="C16" s="68"/>
      <c r="D16" s="47"/>
      <c r="E16" s="47"/>
      <c r="F16" s="47"/>
      <c r="G16" s="47"/>
      <c r="H16" s="48"/>
      <c r="I16" s="49"/>
      <c r="J16" s="23"/>
      <c r="K16" s="326"/>
      <c r="L16" s="327"/>
      <c r="M16" s="328">
        <f t="shared" si="4"/>
        <v>0</v>
      </c>
      <c r="N16" s="329"/>
      <c r="O16" s="330"/>
      <c r="P16" s="392">
        <f t="shared" si="0"/>
        <v>0</v>
      </c>
      <c r="Q16" s="392">
        <f t="shared" si="1"/>
        <v>0</v>
      </c>
      <c r="R16" s="393">
        <f t="shared" si="2"/>
        <v>0</v>
      </c>
    </row>
    <row r="17" spans="1:18" ht="20.100000000000001" customHeight="1" thickBot="1">
      <c r="A17" s="139"/>
      <c r="B17" s="48"/>
      <c r="C17" s="68"/>
      <c r="D17" s="47"/>
      <c r="E17" s="47"/>
      <c r="F17" s="47"/>
      <c r="G17" s="47"/>
      <c r="H17" s="48"/>
      <c r="I17" s="49"/>
      <c r="J17" s="23"/>
      <c r="K17" s="326"/>
      <c r="L17" s="327"/>
      <c r="M17" s="328">
        <f t="shared" si="4"/>
        <v>0</v>
      </c>
      <c r="N17" s="329"/>
      <c r="O17" s="330"/>
      <c r="P17" s="392">
        <f t="shared" si="0"/>
        <v>0</v>
      </c>
      <c r="Q17" s="392">
        <f t="shared" si="1"/>
        <v>0</v>
      </c>
      <c r="R17" s="393">
        <f t="shared" si="2"/>
        <v>0</v>
      </c>
    </row>
    <row r="18" spans="1:18" ht="20.100000000000001" customHeight="1" thickBot="1">
      <c r="A18" s="139"/>
      <c r="B18" s="48"/>
      <c r="C18" s="68"/>
      <c r="D18" s="47"/>
      <c r="E18" s="47"/>
      <c r="F18" s="47"/>
      <c r="G18" s="47"/>
      <c r="H18" s="48"/>
      <c r="I18" s="49"/>
      <c r="J18" s="23"/>
      <c r="K18" s="326"/>
      <c r="L18" s="327"/>
      <c r="M18" s="328">
        <f t="shared" si="4"/>
        <v>0</v>
      </c>
      <c r="N18" s="329"/>
      <c r="O18" s="330"/>
      <c r="P18" s="392">
        <f t="shared" si="0"/>
        <v>0</v>
      </c>
      <c r="Q18" s="392">
        <f t="shared" si="1"/>
        <v>0</v>
      </c>
      <c r="R18" s="393">
        <f t="shared" si="2"/>
        <v>0</v>
      </c>
    </row>
    <row r="19" spans="1:18" ht="20.100000000000001" customHeight="1" thickBot="1">
      <c r="A19" s="139"/>
      <c r="B19" s="48"/>
      <c r="C19" s="68"/>
      <c r="D19" s="47"/>
      <c r="E19" s="47"/>
      <c r="F19" s="47"/>
      <c r="G19" s="47"/>
      <c r="H19" s="48"/>
      <c r="I19" s="49"/>
      <c r="J19" s="23"/>
      <c r="K19" s="326"/>
      <c r="L19" s="327"/>
      <c r="M19" s="328">
        <f t="shared" si="4"/>
        <v>0</v>
      </c>
      <c r="N19" s="329"/>
      <c r="O19" s="330"/>
      <c r="P19" s="392">
        <f t="shared" si="0"/>
        <v>0</v>
      </c>
      <c r="Q19" s="392">
        <f t="shared" si="1"/>
        <v>0</v>
      </c>
      <c r="R19" s="393">
        <f t="shared" si="2"/>
        <v>0</v>
      </c>
    </row>
    <row r="20" spans="1:18" ht="20.100000000000001" customHeight="1" thickBot="1">
      <c r="A20" s="140"/>
      <c r="B20" s="53"/>
      <c r="C20" s="10"/>
      <c r="D20" s="52"/>
      <c r="E20" s="52"/>
      <c r="F20" s="52"/>
      <c r="G20" s="52"/>
      <c r="H20" s="53"/>
      <c r="I20" s="53"/>
      <c r="J20" s="28"/>
      <c r="K20" s="331"/>
      <c r="L20" s="332"/>
      <c r="M20" s="333">
        <f t="shared" si="4"/>
        <v>0</v>
      </c>
      <c r="N20" s="334"/>
      <c r="O20" s="335"/>
      <c r="P20" s="392">
        <f t="shared" si="0"/>
        <v>0</v>
      </c>
      <c r="Q20" s="392">
        <f t="shared" si="1"/>
        <v>0</v>
      </c>
      <c r="R20" s="393">
        <f t="shared" si="2"/>
        <v>0</v>
      </c>
    </row>
    <row r="21" spans="1:18" ht="20.100000000000001" customHeight="1" thickBot="1">
      <c r="A21" s="54"/>
      <c r="B21" s="54"/>
      <c r="D21" s="54"/>
      <c r="E21" s="54"/>
      <c r="F21" s="54"/>
      <c r="G21" s="54"/>
      <c r="H21" s="54"/>
      <c r="I21" s="54"/>
      <c r="J21" s="54"/>
      <c r="K21" s="136"/>
      <c r="L21" s="136"/>
      <c r="M21" s="80" t="s">
        <v>39</v>
      </c>
      <c r="N21" s="319">
        <f>ROUND(SUM(N3:N20),2)</f>
        <v>0</v>
      </c>
      <c r="O21" s="320">
        <f>ROUND(SUM(O3:O20),2)</f>
        <v>0</v>
      </c>
      <c r="P21" s="320">
        <f>ROUND(SUM(P3:P20),2)</f>
        <v>0</v>
      </c>
      <c r="Q21" s="320">
        <f>ROUND(SUM(Q3:Q20),2)</f>
        <v>0</v>
      </c>
      <c r="R21" s="320">
        <f>ROUND(SUM(R3:R20),2)</f>
        <v>0</v>
      </c>
    </row>
    <row r="22" spans="1:18" ht="20.100000000000001" customHeight="1">
      <c r="C22" s="544"/>
      <c r="D22" s="544"/>
      <c r="E22" s="544"/>
      <c r="F22" s="544"/>
      <c r="G22" s="544"/>
      <c r="H22" s="544"/>
      <c r="I22" s="544"/>
      <c r="J22" s="544"/>
      <c r="K22" s="544"/>
      <c r="L22" s="56"/>
      <c r="O22" s="44" t="str">
        <f t="shared" ref="O22" si="5">IF(AND(K22&lt;&gt;"",M22&lt;&gt;""),"Inserire solo uno dei due valori","")</f>
        <v/>
      </c>
    </row>
    <row r="23" spans="1:18" ht="20.100000000000001" customHeight="1">
      <c r="C23" s="546"/>
      <c r="D23" s="546"/>
      <c r="E23" s="546"/>
      <c r="F23" s="546"/>
      <c r="G23" s="546"/>
      <c r="H23" s="546"/>
      <c r="I23" s="546"/>
      <c r="J23" s="546"/>
      <c r="K23" s="546"/>
      <c r="L23" s="57"/>
    </row>
    <row r="24" spans="1:18">
      <c r="C24" s="544"/>
      <c r="D24" s="544"/>
      <c r="E24" s="544"/>
      <c r="F24" s="544"/>
      <c r="G24" s="544"/>
      <c r="H24" s="544"/>
      <c r="I24" s="544"/>
      <c r="J24" s="544"/>
      <c r="K24" s="544"/>
      <c r="L24" s="56"/>
    </row>
  </sheetData>
  <mergeCells count="4">
    <mergeCell ref="C22:K22"/>
    <mergeCell ref="C23:K23"/>
    <mergeCell ref="C24:K24"/>
    <mergeCell ref="A1:K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6"/>
  <sheetViews>
    <sheetView showGridLines="0" topLeftCell="H1" zoomScale="80" zoomScaleNormal="80" workbookViewId="0">
      <pane ySplit="1" topLeftCell="A2" activePane="bottomLeft" state="frozen"/>
      <selection pane="bottomLeft" activeCell="X26" sqref="X26"/>
    </sheetView>
  </sheetViews>
  <sheetFormatPr defaultRowHeight="14.45"/>
  <cols>
    <col min="1" max="2" width="24.42578125" customWidth="1"/>
    <col min="3" max="3" width="9.42578125" customWidth="1"/>
    <col min="4" max="4" width="7.85546875" customWidth="1"/>
    <col min="5" max="6" width="12.140625" customWidth="1"/>
    <col min="7" max="7" width="46.42578125" customWidth="1"/>
    <col min="8" max="8" width="22.85546875" customWidth="1"/>
    <col min="9" max="13" width="14" customWidth="1"/>
    <col min="14" max="14" width="14.5703125" customWidth="1"/>
    <col min="15" max="15" width="14.140625" customWidth="1"/>
    <col min="16" max="16" width="13.85546875" bestFit="1" customWidth="1"/>
  </cols>
  <sheetData>
    <row r="1" spans="1:17" s="11" customFormat="1" ht="30" customHeight="1" thickBot="1">
      <c r="A1" s="443" t="s">
        <v>145</v>
      </c>
      <c r="B1" s="443"/>
      <c r="C1" s="443"/>
      <c r="D1" s="443"/>
      <c r="E1" s="443"/>
      <c r="F1" s="443"/>
      <c r="G1" s="443"/>
      <c r="H1" s="443"/>
      <c r="I1" s="547"/>
      <c r="J1" s="141" t="s">
        <v>39</v>
      </c>
      <c r="K1" s="356">
        <f>ROUND(L21+M21,2)</f>
        <v>0</v>
      </c>
      <c r="L1" s="132"/>
      <c r="M1" s="81">
        <f>COUNTIF(M3:M20,M21)</f>
        <v>0</v>
      </c>
      <c r="N1" s="79">
        <f>SUMIF($H$3:$H$20,"orientamento",$I$3:$I$20)</f>
        <v>0</v>
      </c>
      <c r="O1" s="79">
        <f>SUMIF($H$3:$H$20,"formazione",$I$3:$I$20)</f>
        <v>0</v>
      </c>
      <c r="P1" s="79">
        <f>SUMIF($H$3:$H$20,"gestione progetti di innovazione",$I$3:$I$20)</f>
        <v>0</v>
      </c>
      <c r="Q1" s="79"/>
    </row>
    <row r="2" spans="1:17" s="12" customFormat="1" ht="36" customHeight="1" thickBot="1">
      <c r="A2" s="65" t="s">
        <v>136</v>
      </c>
      <c r="B2" s="65" t="s">
        <v>137</v>
      </c>
      <c r="C2" s="70" t="s">
        <v>119</v>
      </c>
      <c r="D2" s="36" t="s">
        <v>71</v>
      </c>
      <c r="E2" s="36" t="s">
        <v>74</v>
      </c>
      <c r="F2" s="36" t="s">
        <v>146</v>
      </c>
      <c r="G2" s="36" t="s">
        <v>147</v>
      </c>
      <c r="H2" s="17" t="s">
        <v>121</v>
      </c>
      <c r="I2" s="65" t="s">
        <v>141</v>
      </c>
      <c r="J2" s="66" t="s">
        <v>123</v>
      </c>
      <c r="K2" s="142" t="s">
        <v>97</v>
      </c>
      <c r="L2" s="161" t="s">
        <v>80</v>
      </c>
      <c r="M2" s="20" t="s">
        <v>81</v>
      </c>
      <c r="N2" s="226" t="s">
        <v>53</v>
      </c>
      <c r="O2" s="226" t="s">
        <v>54</v>
      </c>
      <c r="P2" s="142" t="s">
        <v>148</v>
      </c>
      <c r="Q2" s="4"/>
    </row>
    <row r="3" spans="1:17" ht="20.100000000000001" customHeight="1" thickBot="1">
      <c r="A3" s="61"/>
      <c r="B3" s="61"/>
      <c r="C3" s="38"/>
      <c r="D3" s="39"/>
      <c r="E3" s="39"/>
      <c r="F3" s="39"/>
      <c r="G3" s="41"/>
      <c r="H3" s="42"/>
      <c r="I3" s="321"/>
      <c r="J3" s="322"/>
      <c r="K3" s="323">
        <f>I3+J3</f>
        <v>0</v>
      </c>
      <c r="L3" s="336"/>
      <c r="M3" s="322"/>
      <c r="N3" s="337">
        <f t="shared" ref="N3:N20" si="0">ROUND(L3*50%,2)</f>
        <v>0</v>
      </c>
      <c r="O3" s="338">
        <f t="shared" ref="O3:O20" si="1">ROUND(M3*25%,2)</f>
        <v>0</v>
      </c>
      <c r="P3" s="339">
        <f t="shared" ref="P3:P20" si="2">ROUND(N3+O3,2)</f>
        <v>0</v>
      </c>
      <c r="Q3" s="18" t="s">
        <v>82</v>
      </c>
    </row>
    <row r="4" spans="1:17" ht="20.100000000000001" customHeight="1" thickBot="1">
      <c r="A4" s="48"/>
      <c r="B4" s="48"/>
      <c r="C4" s="46"/>
      <c r="D4" s="47"/>
      <c r="E4" s="47"/>
      <c r="F4" s="47"/>
      <c r="G4" s="49"/>
      <c r="H4" s="23"/>
      <c r="I4" s="326"/>
      <c r="J4" s="327"/>
      <c r="K4" s="328">
        <f t="shared" ref="K4:K20" si="3">I4+J4</f>
        <v>0</v>
      </c>
      <c r="L4" s="340"/>
      <c r="M4" s="327"/>
      <c r="N4" s="390">
        <f t="shared" si="0"/>
        <v>0</v>
      </c>
      <c r="O4" s="388">
        <f t="shared" si="1"/>
        <v>0</v>
      </c>
      <c r="P4" s="391">
        <f t="shared" si="2"/>
        <v>0</v>
      </c>
      <c r="Q4" s="18" t="s">
        <v>83</v>
      </c>
    </row>
    <row r="5" spans="1:17" ht="20.100000000000001" customHeight="1" thickBot="1">
      <c r="A5" s="48"/>
      <c r="B5" s="48"/>
      <c r="C5" s="46"/>
      <c r="D5" s="47"/>
      <c r="E5" s="47"/>
      <c r="F5" s="47"/>
      <c r="G5" s="49"/>
      <c r="H5" s="23"/>
      <c r="I5" s="326"/>
      <c r="J5" s="327"/>
      <c r="K5" s="328">
        <f t="shared" si="3"/>
        <v>0</v>
      </c>
      <c r="L5" s="340"/>
      <c r="M5" s="327"/>
      <c r="N5" s="390">
        <f t="shared" si="0"/>
        <v>0</v>
      </c>
      <c r="O5" s="388">
        <f t="shared" si="1"/>
        <v>0</v>
      </c>
      <c r="P5" s="391">
        <f t="shared" si="2"/>
        <v>0</v>
      </c>
      <c r="Q5" s="18" t="s">
        <v>84</v>
      </c>
    </row>
    <row r="6" spans="1:17" ht="20.100000000000001" customHeight="1" thickBot="1">
      <c r="A6" s="48"/>
      <c r="B6" s="48"/>
      <c r="C6" s="50"/>
      <c r="D6" s="47"/>
      <c r="E6" s="47"/>
      <c r="F6" s="47"/>
      <c r="G6" s="49"/>
      <c r="H6" s="23"/>
      <c r="I6" s="326"/>
      <c r="J6" s="327"/>
      <c r="K6" s="328">
        <f t="shared" si="3"/>
        <v>0</v>
      </c>
      <c r="L6" s="340"/>
      <c r="M6" s="327"/>
      <c r="N6" s="390">
        <f t="shared" si="0"/>
        <v>0</v>
      </c>
      <c r="O6" s="388">
        <f t="shared" si="1"/>
        <v>0</v>
      </c>
      <c r="P6" s="391">
        <f t="shared" si="2"/>
        <v>0</v>
      </c>
    </row>
    <row r="7" spans="1:17" ht="20.100000000000001" customHeight="1" thickBot="1">
      <c r="A7" s="48"/>
      <c r="B7" s="48"/>
      <c r="C7" s="46"/>
      <c r="D7" s="47"/>
      <c r="E7" s="47"/>
      <c r="F7" s="47"/>
      <c r="G7" s="49"/>
      <c r="H7" s="23"/>
      <c r="I7" s="326"/>
      <c r="J7" s="327"/>
      <c r="K7" s="328">
        <f t="shared" si="3"/>
        <v>0</v>
      </c>
      <c r="L7" s="340"/>
      <c r="M7" s="327"/>
      <c r="N7" s="390">
        <f t="shared" si="0"/>
        <v>0</v>
      </c>
      <c r="O7" s="388">
        <f t="shared" si="1"/>
        <v>0</v>
      </c>
      <c r="P7" s="391">
        <f t="shared" si="2"/>
        <v>0</v>
      </c>
    </row>
    <row r="8" spans="1:17" ht="20.100000000000001" customHeight="1" thickBot="1">
      <c r="A8" s="48"/>
      <c r="B8" s="48"/>
      <c r="C8" s="46"/>
      <c r="D8" s="47"/>
      <c r="E8" s="47"/>
      <c r="F8" s="47"/>
      <c r="G8" s="49"/>
      <c r="H8" s="23"/>
      <c r="I8" s="326"/>
      <c r="J8" s="327"/>
      <c r="K8" s="328">
        <f t="shared" si="3"/>
        <v>0</v>
      </c>
      <c r="L8" s="340"/>
      <c r="M8" s="327"/>
      <c r="N8" s="390">
        <f t="shared" si="0"/>
        <v>0</v>
      </c>
      <c r="O8" s="388">
        <f t="shared" si="1"/>
        <v>0</v>
      </c>
      <c r="P8" s="391">
        <f t="shared" si="2"/>
        <v>0</v>
      </c>
    </row>
    <row r="9" spans="1:17" ht="20.100000000000001" customHeight="1" thickBot="1">
      <c r="A9" s="48"/>
      <c r="B9" s="48"/>
      <c r="C9" s="46"/>
      <c r="D9" s="47"/>
      <c r="E9" s="47"/>
      <c r="F9" s="47"/>
      <c r="G9" s="49"/>
      <c r="H9" s="23"/>
      <c r="I9" s="326"/>
      <c r="J9" s="327"/>
      <c r="K9" s="328">
        <f t="shared" si="3"/>
        <v>0</v>
      </c>
      <c r="L9" s="340"/>
      <c r="M9" s="327"/>
      <c r="N9" s="390">
        <f t="shared" si="0"/>
        <v>0</v>
      </c>
      <c r="O9" s="388">
        <f t="shared" si="1"/>
        <v>0</v>
      </c>
      <c r="P9" s="391">
        <f t="shared" si="2"/>
        <v>0</v>
      </c>
    </row>
    <row r="10" spans="1:17" ht="20.100000000000001" customHeight="1" thickBot="1">
      <c r="A10" s="48"/>
      <c r="B10" s="48"/>
      <c r="C10" s="46"/>
      <c r="D10" s="47"/>
      <c r="E10" s="47"/>
      <c r="F10" s="47"/>
      <c r="G10" s="49"/>
      <c r="H10" s="23"/>
      <c r="I10" s="326"/>
      <c r="J10" s="327"/>
      <c r="K10" s="328">
        <f t="shared" si="3"/>
        <v>0</v>
      </c>
      <c r="L10" s="340"/>
      <c r="M10" s="327"/>
      <c r="N10" s="390">
        <f t="shared" si="0"/>
        <v>0</v>
      </c>
      <c r="O10" s="388">
        <f t="shared" si="1"/>
        <v>0</v>
      </c>
      <c r="P10" s="391">
        <f t="shared" si="2"/>
        <v>0</v>
      </c>
    </row>
    <row r="11" spans="1:17" ht="20.100000000000001" customHeight="1" thickBot="1">
      <c r="A11" s="48"/>
      <c r="B11" s="48"/>
      <c r="C11" s="46"/>
      <c r="D11" s="47"/>
      <c r="E11" s="47"/>
      <c r="F11" s="47"/>
      <c r="G11" s="49"/>
      <c r="H11" s="23"/>
      <c r="I11" s="326"/>
      <c r="J11" s="327"/>
      <c r="K11" s="328">
        <f t="shared" si="3"/>
        <v>0</v>
      </c>
      <c r="L11" s="340"/>
      <c r="M11" s="327"/>
      <c r="N11" s="390">
        <f t="shared" si="0"/>
        <v>0</v>
      </c>
      <c r="O11" s="388">
        <f t="shared" si="1"/>
        <v>0</v>
      </c>
      <c r="P11" s="391">
        <f t="shared" si="2"/>
        <v>0</v>
      </c>
    </row>
    <row r="12" spans="1:17" ht="20.100000000000001" customHeight="1" thickBot="1">
      <c r="A12" s="48"/>
      <c r="B12" s="48"/>
      <c r="C12" s="46"/>
      <c r="D12" s="47"/>
      <c r="E12" s="47"/>
      <c r="F12" s="47"/>
      <c r="G12" s="49"/>
      <c r="H12" s="23"/>
      <c r="I12" s="326"/>
      <c r="J12" s="327"/>
      <c r="K12" s="328">
        <f t="shared" si="3"/>
        <v>0</v>
      </c>
      <c r="L12" s="340"/>
      <c r="M12" s="327"/>
      <c r="N12" s="390">
        <f t="shared" si="0"/>
        <v>0</v>
      </c>
      <c r="O12" s="388">
        <f t="shared" si="1"/>
        <v>0</v>
      </c>
      <c r="P12" s="391">
        <f t="shared" si="2"/>
        <v>0</v>
      </c>
    </row>
    <row r="13" spans="1:17" ht="20.100000000000001" customHeight="1" thickBot="1">
      <c r="A13" s="48"/>
      <c r="B13" s="48"/>
      <c r="C13" s="46"/>
      <c r="D13" s="47"/>
      <c r="E13" s="47"/>
      <c r="F13" s="47"/>
      <c r="G13" s="49"/>
      <c r="H13" s="23"/>
      <c r="I13" s="326"/>
      <c r="J13" s="327"/>
      <c r="K13" s="328">
        <f t="shared" si="3"/>
        <v>0</v>
      </c>
      <c r="L13" s="340"/>
      <c r="M13" s="327"/>
      <c r="N13" s="390">
        <f t="shared" si="0"/>
        <v>0</v>
      </c>
      <c r="O13" s="388">
        <f t="shared" si="1"/>
        <v>0</v>
      </c>
      <c r="P13" s="391">
        <f t="shared" si="2"/>
        <v>0</v>
      </c>
    </row>
    <row r="14" spans="1:17" ht="20.100000000000001" customHeight="1" thickBot="1">
      <c r="A14" s="48"/>
      <c r="B14" s="48"/>
      <c r="C14" s="46"/>
      <c r="D14" s="47"/>
      <c r="E14" s="47"/>
      <c r="F14" s="47"/>
      <c r="G14" s="49"/>
      <c r="H14" s="23"/>
      <c r="I14" s="326"/>
      <c r="J14" s="327"/>
      <c r="K14" s="328">
        <f t="shared" si="3"/>
        <v>0</v>
      </c>
      <c r="L14" s="340"/>
      <c r="M14" s="327"/>
      <c r="N14" s="390">
        <f t="shared" si="0"/>
        <v>0</v>
      </c>
      <c r="O14" s="388">
        <f t="shared" si="1"/>
        <v>0</v>
      </c>
      <c r="P14" s="391">
        <f t="shared" si="2"/>
        <v>0</v>
      </c>
    </row>
    <row r="15" spans="1:17" ht="20.100000000000001" customHeight="1" thickBot="1">
      <c r="A15" s="48"/>
      <c r="B15" s="48"/>
      <c r="C15" s="46"/>
      <c r="D15" s="47"/>
      <c r="E15" s="47"/>
      <c r="F15" s="47"/>
      <c r="G15" s="49"/>
      <c r="H15" s="23"/>
      <c r="I15" s="326"/>
      <c r="J15" s="327"/>
      <c r="K15" s="328">
        <f t="shared" si="3"/>
        <v>0</v>
      </c>
      <c r="L15" s="340"/>
      <c r="M15" s="327"/>
      <c r="N15" s="390">
        <f t="shared" si="0"/>
        <v>0</v>
      </c>
      <c r="O15" s="388">
        <f t="shared" si="1"/>
        <v>0</v>
      </c>
      <c r="P15" s="391">
        <f t="shared" si="2"/>
        <v>0</v>
      </c>
    </row>
    <row r="16" spans="1:17" ht="20.100000000000001" customHeight="1" thickBot="1">
      <c r="A16" s="48"/>
      <c r="B16" s="48"/>
      <c r="C16" s="46"/>
      <c r="D16" s="47"/>
      <c r="E16" s="47"/>
      <c r="F16" s="47"/>
      <c r="G16" s="49"/>
      <c r="H16" s="23"/>
      <c r="I16" s="326"/>
      <c r="J16" s="327"/>
      <c r="K16" s="328">
        <f t="shared" si="3"/>
        <v>0</v>
      </c>
      <c r="L16" s="340"/>
      <c r="M16" s="327"/>
      <c r="N16" s="390">
        <f t="shared" si="0"/>
        <v>0</v>
      </c>
      <c r="O16" s="388">
        <f t="shared" si="1"/>
        <v>0</v>
      </c>
      <c r="P16" s="391">
        <f t="shared" si="2"/>
        <v>0</v>
      </c>
    </row>
    <row r="17" spans="1:16" ht="20.100000000000001" customHeight="1" thickBot="1">
      <c r="A17" s="48"/>
      <c r="B17" s="48"/>
      <c r="C17" s="46"/>
      <c r="D17" s="47"/>
      <c r="E17" s="47"/>
      <c r="F17" s="47"/>
      <c r="G17" s="49"/>
      <c r="H17" s="23"/>
      <c r="I17" s="326"/>
      <c r="J17" s="327"/>
      <c r="K17" s="328">
        <f t="shared" si="3"/>
        <v>0</v>
      </c>
      <c r="L17" s="340"/>
      <c r="M17" s="327"/>
      <c r="N17" s="390">
        <f t="shared" si="0"/>
        <v>0</v>
      </c>
      <c r="O17" s="388">
        <f t="shared" si="1"/>
        <v>0</v>
      </c>
      <c r="P17" s="391">
        <f t="shared" si="2"/>
        <v>0</v>
      </c>
    </row>
    <row r="18" spans="1:16" ht="20.100000000000001" customHeight="1" thickBot="1">
      <c r="A18" s="48"/>
      <c r="B18" s="48"/>
      <c r="C18" s="46"/>
      <c r="D18" s="47"/>
      <c r="E18" s="47"/>
      <c r="F18" s="47"/>
      <c r="G18" s="49"/>
      <c r="H18" s="23"/>
      <c r="I18" s="326"/>
      <c r="J18" s="327"/>
      <c r="K18" s="328">
        <f t="shared" si="3"/>
        <v>0</v>
      </c>
      <c r="L18" s="340"/>
      <c r="M18" s="327"/>
      <c r="N18" s="390">
        <f t="shared" si="0"/>
        <v>0</v>
      </c>
      <c r="O18" s="388">
        <f t="shared" si="1"/>
        <v>0</v>
      </c>
      <c r="P18" s="391">
        <f t="shared" si="2"/>
        <v>0</v>
      </c>
    </row>
    <row r="19" spans="1:16" ht="20.100000000000001" customHeight="1" thickBot="1">
      <c r="A19" s="48"/>
      <c r="B19" s="48"/>
      <c r="C19" s="46"/>
      <c r="D19" s="47"/>
      <c r="E19" s="47"/>
      <c r="F19" s="47"/>
      <c r="G19" s="49"/>
      <c r="H19" s="23"/>
      <c r="I19" s="326"/>
      <c r="J19" s="327"/>
      <c r="K19" s="328">
        <f t="shared" si="3"/>
        <v>0</v>
      </c>
      <c r="L19" s="340"/>
      <c r="M19" s="327"/>
      <c r="N19" s="390">
        <f t="shared" si="0"/>
        <v>0</v>
      </c>
      <c r="O19" s="388">
        <f t="shared" si="1"/>
        <v>0</v>
      </c>
      <c r="P19" s="391">
        <f t="shared" si="2"/>
        <v>0</v>
      </c>
    </row>
    <row r="20" spans="1:16" ht="20.100000000000001" customHeight="1" thickBot="1">
      <c r="A20" s="53"/>
      <c r="B20" s="53"/>
      <c r="C20" s="5"/>
      <c r="D20" s="52"/>
      <c r="E20" s="52"/>
      <c r="F20" s="52"/>
      <c r="G20" s="53"/>
      <c r="H20" s="28"/>
      <c r="I20" s="331"/>
      <c r="J20" s="332"/>
      <c r="K20" s="341">
        <f t="shared" si="3"/>
        <v>0</v>
      </c>
      <c r="L20" s="342"/>
      <c r="M20" s="343"/>
      <c r="N20" s="390">
        <f t="shared" si="0"/>
        <v>0</v>
      </c>
      <c r="O20" s="388">
        <f t="shared" si="1"/>
        <v>0</v>
      </c>
      <c r="P20" s="391">
        <f t="shared" si="2"/>
        <v>0</v>
      </c>
    </row>
    <row r="21" spans="1:16" ht="20.100000000000001" customHeight="1" thickBot="1">
      <c r="A21" s="54"/>
      <c r="B21" s="54"/>
      <c r="D21" s="54"/>
      <c r="E21" s="54"/>
      <c r="F21" s="54"/>
      <c r="G21" s="54"/>
      <c r="H21" s="54"/>
      <c r="I21" s="345"/>
      <c r="J21" s="345"/>
      <c r="K21" s="346" t="s">
        <v>39</v>
      </c>
      <c r="L21" s="320">
        <f>SUM(L3:L20)</f>
        <v>0</v>
      </c>
      <c r="M21" s="349">
        <f>SUM(M3:M20)</f>
        <v>0</v>
      </c>
      <c r="N21" s="349">
        <f t="shared" ref="N21:P21" si="4">SUM(N3:N20)</f>
        <v>0</v>
      </c>
      <c r="O21" s="349">
        <f t="shared" si="4"/>
        <v>0</v>
      </c>
      <c r="P21" s="320">
        <f t="shared" si="4"/>
        <v>0</v>
      </c>
    </row>
    <row r="22" spans="1:16" ht="20.100000000000001" customHeight="1">
      <c r="C22" s="544"/>
      <c r="D22" s="544"/>
      <c r="E22" s="544"/>
      <c r="F22" s="544"/>
      <c r="G22" s="544"/>
      <c r="H22" s="544"/>
      <c r="I22" s="544"/>
      <c r="J22" s="56"/>
      <c r="M22" s="44"/>
    </row>
    <row r="23" spans="1:16">
      <c r="C23" s="546"/>
      <c r="D23" s="546"/>
      <c r="E23" s="546"/>
      <c r="F23" s="546"/>
      <c r="G23" s="546"/>
      <c r="H23" s="546"/>
      <c r="I23" s="546"/>
      <c r="J23" s="57"/>
    </row>
    <row r="24" spans="1:16">
      <c r="C24" s="544"/>
      <c r="D24" s="544"/>
      <c r="E24" s="544"/>
      <c r="F24" s="544"/>
      <c r="G24" s="544"/>
      <c r="H24" s="544"/>
      <c r="I24" s="544"/>
      <c r="J24" s="56"/>
    </row>
    <row r="26" spans="1:16" ht="18.600000000000001">
      <c r="I26" s="133"/>
      <c r="J26" s="136"/>
      <c r="K26" s="136"/>
    </row>
  </sheetData>
  <mergeCells count="4">
    <mergeCell ref="A1:I1"/>
    <mergeCell ref="C22:I22"/>
    <mergeCell ref="C23:I23"/>
    <mergeCell ref="C24:I24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24"/>
  <sheetViews>
    <sheetView showGridLines="0" topLeftCell="H1" zoomScaleNormal="100" workbookViewId="0">
      <pane ySplit="1" topLeftCell="A2" activePane="bottomLeft" state="frozen"/>
      <selection pane="bottomLeft" activeCell="P3" sqref="P3"/>
    </sheetView>
  </sheetViews>
  <sheetFormatPr defaultRowHeight="14.45"/>
  <cols>
    <col min="1" max="2" width="24.42578125" customWidth="1"/>
    <col min="3" max="4" width="7.85546875" customWidth="1"/>
    <col min="5" max="6" width="11.140625" customWidth="1"/>
    <col min="7" max="7" width="45.42578125" customWidth="1"/>
    <col min="8" max="8" width="10.85546875" bestFit="1" customWidth="1"/>
    <col min="9" max="9" width="21.5703125" customWidth="1"/>
    <col min="10" max="11" width="14" customWidth="1"/>
    <col min="12" max="12" width="17.28515625" bestFit="1" customWidth="1"/>
    <col min="13" max="14" width="14" customWidth="1"/>
    <col min="15" max="16" width="12.5703125" customWidth="1"/>
    <col min="17" max="17" width="14.140625" customWidth="1"/>
  </cols>
  <sheetData>
    <row r="1" spans="1:18" s="11" customFormat="1" ht="30" customHeight="1" thickBot="1">
      <c r="A1" s="548" t="s">
        <v>149</v>
      </c>
      <c r="B1" s="549"/>
      <c r="C1" s="549"/>
      <c r="D1" s="549"/>
      <c r="E1" s="549"/>
      <c r="F1" s="549"/>
      <c r="G1" s="549"/>
      <c r="H1" s="549"/>
      <c r="I1" s="549"/>
      <c r="J1" s="549"/>
      <c r="K1" s="141" t="s">
        <v>39</v>
      </c>
      <c r="L1" s="346">
        <f>ROUND(M21+N21,2)</f>
        <v>0</v>
      </c>
      <c r="M1" s="132"/>
      <c r="N1" s="81">
        <f>COUNTIF(N3:N20,N21)</f>
        <v>0</v>
      </c>
      <c r="O1" s="79">
        <f>SUMIF($I$3:$I$20,"orientamento",$J$3:$J$20)</f>
        <v>0</v>
      </c>
      <c r="P1" s="79">
        <f>SUMIF($I$3:$I$20,"formazione",$J$3:$J$20)</f>
        <v>0</v>
      </c>
      <c r="Q1" s="79">
        <f>SUMIF($I$3:$I$20,"gestione progetti di innovazione",$J$3:$J$20)</f>
        <v>0</v>
      </c>
      <c r="R1" s="79"/>
    </row>
    <row r="2" spans="1:18" s="12" customFormat="1" ht="41.1" customHeight="1" thickBot="1">
      <c r="A2" s="65" t="s">
        <v>117</v>
      </c>
      <c r="B2" s="65" t="s">
        <v>137</v>
      </c>
      <c r="C2" s="65" t="s">
        <v>119</v>
      </c>
      <c r="D2" s="65" t="s">
        <v>71</v>
      </c>
      <c r="E2" s="65" t="s">
        <v>74</v>
      </c>
      <c r="F2" s="65" t="s">
        <v>150</v>
      </c>
      <c r="G2" s="65" t="s">
        <v>151</v>
      </c>
      <c r="H2" s="65" t="s">
        <v>152</v>
      </c>
      <c r="I2" s="32" t="s">
        <v>121</v>
      </c>
      <c r="J2" s="65" t="s">
        <v>141</v>
      </c>
      <c r="K2" s="66" t="s">
        <v>123</v>
      </c>
      <c r="L2" s="142" t="s">
        <v>97</v>
      </c>
      <c r="M2" s="161" t="s">
        <v>80</v>
      </c>
      <c r="N2" s="20" t="s">
        <v>81</v>
      </c>
      <c r="O2" s="267" t="s">
        <v>53</v>
      </c>
      <c r="P2" s="267" t="s">
        <v>54</v>
      </c>
      <c r="Q2" s="267" t="s">
        <v>55</v>
      </c>
      <c r="R2" s="4"/>
    </row>
    <row r="3" spans="1:18" ht="20.100000000000001" customHeight="1" thickBot="1">
      <c r="A3" s="61"/>
      <c r="B3" s="61"/>
      <c r="C3" s="67"/>
      <c r="D3" s="60"/>
      <c r="E3" s="60"/>
      <c r="F3" s="60"/>
      <c r="G3" s="62"/>
      <c r="H3" s="60"/>
      <c r="I3" s="63"/>
      <c r="J3" s="321"/>
      <c r="K3" s="322"/>
      <c r="L3" s="323">
        <f>J3+K3</f>
        <v>0</v>
      </c>
      <c r="M3" s="336"/>
      <c r="N3" s="322"/>
      <c r="O3" s="338">
        <f t="shared" ref="O3:O20" si="0">ROUND(M3*50%,2)</f>
        <v>0</v>
      </c>
      <c r="P3" s="338">
        <f t="shared" ref="P3:P20" si="1">ROUND(N3*25%,2)</f>
        <v>0</v>
      </c>
      <c r="Q3" s="338">
        <f t="shared" ref="Q3:Q20" si="2">ROUND(O3+P3,2)</f>
        <v>0</v>
      </c>
      <c r="R3" s="18" t="s">
        <v>82</v>
      </c>
    </row>
    <row r="4" spans="1:18" ht="20.100000000000001" customHeight="1" thickBot="1">
      <c r="A4" s="48"/>
      <c r="B4" s="48"/>
      <c r="C4" s="68"/>
      <c r="D4" s="47"/>
      <c r="E4" s="47"/>
      <c r="F4" s="47"/>
      <c r="G4" s="49"/>
      <c r="H4" s="49"/>
      <c r="I4" s="23"/>
      <c r="J4" s="326"/>
      <c r="K4" s="327"/>
      <c r="L4" s="328">
        <f t="shared" ref="L4:L20" si="3">J4+K4</f>
        <v>0</v>
      </c>
      <c r="M4" s="340"/>
      <c r="N4" s="327"/>
      <c r="O4" s="388">
        <f t="shared" si="0"/>
        <v>0</v>
      </c>
      <c r="P4" s="388">
        <f t="shared" si="1"/>
        <v>0</v>
      </c>
      <c r="Q4" s="388">
        <f t="shared" si="2"/>
        <v>0</v>
      </c>
      <c r="R4" s="18" t="s">
        <v>83</v>
      </c>
    </row>
    <row r="5" spans="1:18" ht="20.100000000000001" customHeight="1" thickBot="1">
      <c r="A5" s="48"/>
      <c r="B5" s="48"/>
      <c r="C5" s="68"/>
      <c r="D5" s="47"/>
      <c r="E5" s="47"/>
      <c r="F5" s="47"/>
      <c r="G5" s="49"/>
      <c r="H5" s="49"/>
      <c r="I5" s="23"/>
      <c r="J5" s="326"/>
      <c r="K5" s="327"/>
      <c r="L5" s="328">
        <f t="shared" si="3"/>
        <v>0</v>
      </c>
      <c r="M5" s="340"/>
      <c r="N5" s="327"/>
      <c r="O5" s="388">
        <f t="shared" si="0"/>
        <v>0</v>
      </c>
      <c r="P5" s="388">
        <f t="shared" si="1"/>
        <v>0</v>
      </c>
      <c r="Q5" s="388">
        <f t="shared" si="2"/>
        <v>0</v>
      </c>
      <c r="R5" s="18" t="s">
        <v>84</v>
      </c>
    </row>
    <row r="6" spans="1:18" ht="20.100000000000001" customHeight="1" thickBot="1">
      <c r="A6" s="48"/>
      <c r="B6" s="48"/>
      <c r="C6" s="69"/>
      <c r="D6" s="47"/>
      <c r="E6" s="47"/>
      <c r="F6" s="47"/>
      <c r="G6" s="49"/>
      <c r="H6" s="49"/>
      <c r="I6" s="23"/>
      <c r="J6" s="326"/>
      <c r="K6" s="327"/>
      <c r="L6" s="328">
        <f t="shared" si="3"/>
        <v>0</v>
      </c>
      <c r="M6" s="340"/>
      <c r="N6" s="327"/>
      <c r="O6" s="388">
        <f t="shared" si="0"/>
        <v>0</v>
      </c>
      <c r="P6" s="388">
        <f t="shared" si="1"/>
        <v>0</v>
      </c>
      <c r="Q6" s="388">
        <f t="shared" si="2"/>
        <v>0</v>
      </c>
    </row>
    <row r="7" spans="1:18" ht="20.100000000000001" customHeight="1" thickBot="1">
      <c r="A7" s="48"/>
      <c r="B7" s="48"/>
      <c r="C7" s="68"/>
      <c r="D7" s="47"/>
      <c r="E7" s="47"/>
      <c r="F7" s="47"/>
      <c r="G7" s="49"/>
      <c r="H7" s="49"/>
      <c r="I7" s="23"/>
      <c r="J7" s="326"/>
      <c r="K7" s="327"/>
      <c r="L7" s="328">
        <f t="shared" si="3"/>
        <v>0</v>
      </c>
      <c r="M7" s="340"/>
      <c r="N7" s="327"/>
      <c r="O7" s="388">
        <f t="shared" si="0"/>
        <v>0</v>
      </c>
      <c r="P7" s="388">
        <f t="shared" si="1"/>
        <v>0</v>
      </c>
      <c r="Q7" s="388">
        <f t="shared" si="2"/>
        <v>0</v>
      </c>
    </row>
    <row r="8" spans="1:18" ht="20.100000000000001" customHeight="1" thickBot="1">
      <c r="A8" s="48"/>
      <c r="B8" s="48"/>
      <c r="C8" s="68"/>
      <c r="D8" s="47"/>
      <c r="E8" s="47"/>
      <c r="F8" s="47"/>
      <c r="G8" s="49"/>
      <c r="H8" s="49"/>
      <c r="I8" s="23"/>
      <c r="J8" s="326"/>
      <c r="K8" s="327"/>
      <c r="L8" s="328">
        <f t="shared" si="3"/>
        <v>0</v>
      </c>
      <c r="M8" s="340"/>
      <c r="N8" s="327"/>
      <c r="O8" s="388">
        <f t="shared" si="0"/>
        <v>0</v>
      </c>
      <c r="P8" s="388">
        <f t="shared" si="1"/>
        <v>0</v>
      </c>
      <c r="Q8" s="388">
        <f t="shared" si="2"/>
        <v>0</v>
      </c>
    </row>
    <row r="9" spans="1:18" ht="20.100000000000001" customHeight="1" thickBot="1">
      <c r="A9" s="48"/>
      <c r="B9" s="48"/>
      <c r="C9" s="68"/>
      <c r="D9" s="47"/>
      <c r="E9" s="47"/>
      <c r="F9" s="47"/>
      <c r="G9" s="49"/>
      <c r="H9" s="49"/>
      <c r="I9" s="23"/>
      <c r="J9" s="326"/>
      <c r="K9" s="327"/>
      <c r="L9" s="328">
        <f t="shared" si="3"/>
        <v>0</v>
      </c>
      <c r="M9" s="340"/>
      <c r="N9" s="327"/>
      <c r="O9" s="388">
        <f t="shared" si="0"/>
        <v>0</v>
      </c>
      <c r="P9" s="388">
        <f t="shared" si="1"/>
        <v>0</v>
      </c>
      <c r="Q9" s="388">
        <f t="shared" si="2"/>
        <v>0</v>
      </c>
    </row>
    <row r="10" spans="1:18" ht="20.100000000000001" customHeight="1" thickBot="1">
      <c r="A10" s="48"/>
      <c r="B10" s="48"/>
      <c r="C10" s="68"/>
      <c r="D10" s="47"/>
      <c r="E10" s="47"/>
      <c r="F10" s="47"/>
      <c r="G10" s="49"/>
      <c r="H10" s="49"/>
      <c r="I10" s="23"/>
      <c r="J10" s="326"/>
      <c r="K10" s="327"/>
      <c r="L10" s="328">
        <f t="shared" si="3"/>
        <v>0</v>
      </c>
      <c r="M10" s="340"/>
      <c r="N10" s="327"/>
      <c r="O10" s="388">
        <f t="shared" si="0"/>
        <v>0</v>
      </c>
      <c r="P10" s="388">
        <f t="shared" si="1"/>
        <v>0</v>
      </c>
      <c r="Q10" s="388">
        <f t="shared" si="2"/>
        <v>0</v>
      </c>
    </row>
    <row r="11" spans="1:18" ht="20.100000000000001" customHeight="1" thickBot="1">
      <c r="A11" s="48"/>
      <c r="B11" s="48"/>
      <c r="C11" s="68"/>
      <c r="D11" s="47"/>
      <c r="E11" s="47"/>
      <c r="F11" s="47"/>
      <c r="G11" s="49"/>
      <c r="H11" s="49"/>
      <c r="I11" s="23"/>
      <c r="J11" s="326"/>
      <c r="K11" s="327"/>
      <c r="L11" s="328">
        <f t="shared" si="3"/>
        <v>0</v>
      </c>
      <c r="M11" s="340"/>
      <c r="N11" s="327"/>
      <c r="O11" s="388">
        <f t="shared" si="0"/>
        <v>0</v>
      </c>
      <c r="P11" s="388">
        <f t="shared" si="1"/>
        <v>0</v>
      </c>
      <c r="Q11" s="388">
        <f t="shared" si="2"/>
        <v>0</v>
      </c>
    </row>
    <row r="12" spans="1:18" ht="20.100000000000001" customHeight="1" thickBot="1">
      <c r="A12" s="48"/>
      <c r="B12" s="48"/>
      <c r="C12" s="68"/>
      <c r="D12" s="47"/>
      <c r="E12" s="47"/>
      <c r="F12" s="47"/>
      <c r="G12" s="49"/>
      <c r="H12" s="49"/>
      <c r="I12" s="23"/>
      <c r="J12" s="326"/>
      <c r="K12" s="327"/>
      <c r="L12" s="328">
        <f t="shared" si="3"/>
        <v>0</v>
      </c>
      <c r="M12" s="340"/>
      <c r="N12" s="327"/>
      <c r="O12" s="388">
        <f t="shared" si="0"/>
        <v>0</v>
      </c>
      <c r="P12" s="388">
        <f t="shared" si="1"/>
        <v>0</v>
      </c>
      <c r="Q12" s="388">
        <f t="shared" si="2"/>
        <v>0</v>
      </c>
    </row>
    <row r="13" spans="1:18" ht="20.100000000000001" customHeight="1" thickBot="1">
      <c r="A13" s="48"/>
      <c r="B13" s="48"/>
      <c r="C13" s="68"/>
      <c r="D13" s="47"/>
      <c r="E13" s="47"/>
      <c r="F13" s="47"/>
      <c r="G13" s="49"/>
      <c r="H13" s="49"/>
      <c r="I13" s="23"/>
      <c r="J13" s="326"/>
      <c r="K13" s="327"/>
      <c r="L13" s="328">
        <f t="shared" si="3"/>
        <v>0</v>
      </c>
      <c r="M13" s="340"/>
      <c r="N13" s="327"/>
      <c r="O13" s="388">
        <f t="shared" si="0"/>
        <v>0</v>
      </c>
      <c r="P13" s="388">
        <f t="shared" si="1"/>
        <v>0</v>
      </c>
      <c r="Q13" s="388">
        <f t="shared" si="2"/>
        <v>0</v>
      </c>
    </row>
    <row r="14" spans="1:18" ht="20.100000000000001" customHeight="1" thickBot="1">
      <c r="A14" s="48"/>
      <c r="B14" s="48"/>
      <c r="C14" s="68"/>
      <c r="D14" s="47"/>
      <c r="E14" s="47"/>
      <c r="F14" s="47"/>
      <c r="G14" s="49"/>
      <c r="H14" s="49"/>
      <c r="I14" s="23"/>
      <c r="J14" s="326"/>
      <c r="K14" s="327"/>
      <c r="L14" s="328">
        <f t="shared" si="3"/>
        <v>0</v>
      </c>
      <c r="M14" s="340"/>
      <c r="N14" s="327"/>
      <c r="O14" s="388">
        <f t="shared" si="0"/>
        <v>0</v>
      </c>
      <c r="P14" s="388">
        <f t="shared" si="1"/>
        <v>0</v>
      </c>
      <c r="Q14" s="388">
        <f t="shared" si="2"/>
        <v>0</v>
      </c>
    </row>
    <row r="15" spans="1:18" ht="20.100000000000001" customHeight="1" thickBot="1">
      <c r="A15" s="48"/>
      <c r="B15" s="48"/>
      <c r="C15" s="68"/>
      <c r="D15" s="47"/>
      <c r="E15" s="47"/>
      <c r="F15" s="47"/>
      <c r="G15" s="49"/>
      <c r="H15" s="49"/>
      <c r="I15" s="23"/>
      <c r="J15" s="326"/>
      <c r="K15" s="327"/>
      <c r="L15" s="328">
        <f t="shared" si="3"/>
        <v>0</v>
      </c>
      <c r="M15" s="340"/>
      <c r="N15" s="327"/>
      <c r="O15" s="388">
        <f t="shared" si="0"/>
        <v>0</v>
      </c>
      <c r="P15" s="388">
        <f t="shared" si="1"/>
        <v>0</v>
      </c>
      <c r="Q15" s="388">
        <f t="shared" si="2"/>
        <v>0</v>
      </c>
    </row>
    <row r="16" spans="1:18" ht="20.100000000000001" customHeight="1" thickBot="1">
      <c r="A16" s="48"/>
      <c r="B16" s="48"/>
      <c r="C16" s="68"/>
      <c r="D16" s="47"/>
      <c r="E16" s="47"/>
      <c r="F16" s="47"/>
      <c r="G16" s="49"/>
      <c r="H16" s="49"/>
      <c r="I16" s="23"/>
      <c r="J16" s="326"/>
      <c r="K16" s="327"/>
      <c r="L16" s="328">
        <f t="shared" si="3"/>
        <v>0</v>
      </c>
      <c r="M16" s="340"/>
      <c r="N16" s="327"/>
      <c r="O16" s="388">
        <f t="shared" si="0"/>
        <v>0</v>
      </c>
      <c r="P16" s="388">
        <f t="shared" si="1"/>
        <v>0</v>
      </c>
      <c r="Q16" s="388">
        <f t="shared" si="2"/>
        <v>0</v>
      </c>
    </row>
    <row r="17" spans="1:17" ht="20.100000000000001" customHeight="1" thickBot="1">
      <c r="A17" s="48"/>
      <c r="B17" s="48"/>
      <c r="C17" s="68"/>
      <c r="D17" s="47"/>
      <c r="E17" s="47"/>
      <c r="F17" s="47"/>
      <c r="G17" s="49"/>
      <c r="H17" s="49"/>
      <c r="I17" s="23"/>
      <c r="J17" s="326"/>
      <c r="K17" s="327"/>
      <c r="L17" s="328">
        <f t="shared" si="3"/>
        <v>0</v>
      </c>
      <c r="M17" s="340"/>
      <c r="N17" s="327"/>
      <c r="O17" s="388">
        <f t="shared" si="0"/>
        <v>0</v>
      </c>
      <c r="P17" s="388">
        <f t="shared" si="1"/>
        <v>0</v>
      </c>
      <c r="Q17" s="388">
        <f t="shared" si="2"/>
        <v>0</v>
      </c>
    </row>
    <row r="18" spans="1:17" ht="20.100000000000001" customHeight="1" thickBot="1">
      <c r="A18" s="48"/>
      <c r="B18" s="48"/>
      <c r="C18" s="68"/>
      <c r="D18" s="47"/>
      <c r="E18" s="47"/>
      <c r="F18" s="47"/>
      <c r="G18" s="49"/>
      <c r="H18" s="49"/>
      <c r="I18" s="23"/>
      <c r="J18" s="326"/>
      <c r="K18" s="327"/>
      <c r="L18" s="328">
        <f t="shared" si="3"/>
        <v>0</v>
      </c>
      <c r="M18" s="340"/>
      <c r="N18" s="327"/>
      <c r="O18" s="388">
        <f t="shared" si="0"/>
        <v>0</v>
      </c>
      <c r="P18" s="388">
        <f t="shared" si="1"/>
        <v>0</v>
      </c>
      <c r="Q18" s="388">
        <f t="shared" si="2"/>
        <v>0</v>
      </c>
    </row>
    <row r="19" spans="1:17" ht="20.100000000000001" customHeight="1" thickBot="1">
      <c r="A19" s="48"/>
      <c r="B19" s="48"/>
      <c r="C19" s="68"/>
      <c r="D19" s="47"/>
      <c r="E19" s="47"/>
      <c r="F19" s="47"/>
      <c r="G19" s="49"/>
      <c r="H19" s="49"/>
      <c r="I19" s="23"/>
      <c r="J19" s="326"/>
      <c r="K19" s="327"/>
      <c r="L19" s="328">
        <f t="shared" si="3"/>
        <v>0</v>
      </c>
      <c r="M19" s="340"/>
      <c r="N19" s="327"/>
      <c r="O19" s="388">
        <f t="shared" si="0"/>
        <v>0</v>
      </c>
      <c r="P19" s="388">
        <f t="shared" si="1"/>
        <v>0</v>
      </c>
      <c r="Q19" s="388">
        <f t="shared" si="2"/>
        <v>0</v>
      </c>
    </row>
    <row r="20" spans="1:17" ht="20.100000000000001" customHeight="1" thickBot="1">
      <c r="A20" s="53"/>
      <c r="B20" s="53"/>
      <c r="C20" s="10"/>
      <c r="D20" s="52"/>
      <c r="E20" s="52"/>
      <c r="F20" s="52"/>
      <c r="G20" s="53"/>
      <c r="H20" s="53"/>
      <c r="I20" s="28"/>
      <c r="J20" s="331"/>
      <c r="K20" s="332"/>
      <c r="L20" s="344">
        <f t="shared" si="3"/>
        <v>0</v>
      </c>
      <c r="M20" s="347"/>
      <c r="N20" s="332"/>
      <c r="O20" s="388">
        <f t="shared" si="0"/>
        <v>0</v>
      </c>
      <c r="P20" s="388">
        <f t="shared" si="1"/>
        <v>0</v>
      </c>
      <c r="Q20" s="388">
        <f t="shared" si="2"/>
        <v>0</v>
      </c>
    </row>
    <row r="21" spans="1:17" ht="20.100000000000001" customHeight="1" thickBot="1">
      <c r="A21" s="54"/>
      <c r="B21" s="54"/>
      <c r="D21" s="54"/>
      <c r="E21" s="54"/>
      <c r="F21" s="54"/>
      <c r="G21" s="54"/>
      <c r="H21" s="54"/>
      <c r="I21" s="54"/>
      <c r="J21" s="345"/>
      <c r="K21" s="345"/>
      <c r="L21" s="348" t="s">
        <v>39</v>
      </c>
      <c r="M21" s="317">
        <f>ROUND(SUM(M3:M20),2)</f>
        <v>0</v>
      </c>
      <c r="N21" s="317">
        <f>ROUND(SUM(N3:N20),2)</f>
        <v>0</v>
      </c>
      <c r="O21" s="317">
        <f>ROUND(SUM(O3:O20),2)</f>
        <v>0</v>
      </c>
      <c r="P21" s="317">
        <f>ROUND(SUM(P3:P20),2)</f>
        <v>0</v>
      </c>
      <c r="Q21" s="317">
        <f>ROUND(SUM(Q3:Q20),2)</f>
        <v>0</v>
      </c>
    </row>
    <row r="22" spans="1:17" ht="20.100000000000001" customHeight="1">
      <c r="C22" s="544"/>
      <c r="D22" s="544"/>
      <c r="E22" s="544"/>
      <c r="F22" s="544"/>
      <c r="G22" s="544"/>
      <c r="H22" s="544"/>
      <c r="I22" s="544"/>
      <c r="J22" s="544"/>
      <c r="K22" s="56"/>
      <c r="N22" s="44"/>
    </row>
    <row r="23" spans="1:17" ht="20.100000000000001" customHeight="1">
      <c r="C23" s="546"/>
      <c r="D23" s="546"/>
      <c r="E23" s="546"/>
      <c r="F23" s="546"/>
      <c r="G23" s="546"/>
      <c r="H23" s="546"/>
      <c r="I23" s="546"/>
      <c r="J23" s="546"/>
      <c r="K23" s="57"/>
    </row>
    <row r="24" spans="1:17">
      <c r="C24" s="544"/>
      <c r="D24" s="544"/>
      <c r="E24" s="544"/>
      <c r="F24" s="544"/>
      <c r="G24" s="544"/>
      <c r="H24" s="544"/>
      <c r="I24" s="544"/>
      <c r="J24" s="544"/>
      <c r="K24" s="56"/>
    </row>
  </sheetData>
  <mergeCells count="4">
    <mergeCell ref="C22:J22"/>
    <mergeCell ref="C23:J23"/>
    <mergeCell ref="C24:J24"/>
    <mergeCell ref="A1:J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R24"/>
  <sheetViews>
    <sheetView showGridLines="0" topLeftCell="G1" zoomScale="80" zoomScaleNormal="80" workbookViewId="0">
      <pane ySplit="1" topLeftCell="A2" activePane="bottomLeft" state="frozen"/>
      <selection pane="bottomLeft" activeCell="L21" sqref="L21"/>
    </sheetView>
  </sheetViews>
  <sheetFormatPr defaultRowHeight="14.45"/>
  <cols>
    <col min="1" max="1" width="24.42578125" customWidth="1"/>
    <col min="2" max="3" width="7.85546875" customWidth="1"/>
    <col min="4" max="4" width="9.85546875" customWidth="1"/>
    <col min="5" max="6" width="14.85546875" customWidth="1"/>
    <col min="7" max="7" width="45.42578125" customWidth="1"/>
    <col min="8" max="8" width="21.5703125" customWidth="1"/>
    <col min="9" max="13" width="14" customWidth="1"/>
    <col min="14" max="14" width="15.5703125" customWidth="1"/>
    <col min="15" max="16" width="14.28515625" customWidth="1"/>
  </cols>
  <sheetData>
    <row r="1" spans="1:18" s="11" customFormat="1" ht="30" customHeight="1" thickBot="1">
      <c r="A1" s="532" t="s">
        <v>153</v>
      </c>
      <c r="B1" s="533"/>
      <c r="C1" s="533"/>
      <c r="D1" s="533"/>
      <c r="E1" s="533"/>
      <c r="F1" s="533"/>
      <c r="G1" s="533"/>
      <c r="H1" s="533"/>
      <c r="I1" s="534"/>
      <c r="J1" s="141" t="s">
        <v>39</v>
      </c>
      <c r="K1" s="356">
        <f>L21+M21</f>
        <v>0</v>
      </c>
      <c r="L1" s="132"/>
      <c r="M1" s="163">
        <f>COUNTIF(M3:M20,M21)</f>
        <v>0</v>
      </c>
      <c r="O1" s="79">
        <f>SUMIF($H$3:$H$20,"orientamento",$I$3:$I$20)</f>
        <v>0</v>
      </c>
      <c r="P1" s="79">
        <f>SUMIF($H$3:$H$20,"formazione",$I$3:$I$20)</f>
        <v>0</v>
      </c>
      <c r="Q1" s="79">
        <f>SUMIF($H$3:$H$20,"gestione progetti di innovazione",$I$3:$I$20)</f>
        <v>0</v>
      </c>
      <c r="R1" s="79"/>
    </row>
    <row r="2" spans="1:18" s="12" customFormat="1" ht="38.1" customHeight="1" thickBot="1">
      <c r="A2" s="36" t="s">
        <v>117</v>
      </c>
      <c r="B2" s="36" t="s">
        <v>137</v>
      </c>
      <c r="C2" s="36" t="s">
        <v>119</v>
      </c>
      <c r="D2" s="36" t="s">
        <v>71</v>
      </c>
      <c r="E2" s="36" t="s">
        <v>74</v>
      </c>
      <c r="F2" s="36" t="s">
        <v>146</v>
      </c>
      <c r="G2" s="36" t="s">
        <v>154</v>
      </c>
      <c r="H2" s="32" t="s">
        <v>121</v>
      </c>
      <c r="I2" s="65" t="s">
        <v>141</v>
      </c>
      <c r="J2" s="66" t="s">
        <v>123</v>
      </c>
      <c r="K2" s="142" t="s">
        <v>97</v>
      </c>
      <c r="L2" s="161" t="s">
        <v>80</v>
      </c>
      <c r="M2" s="20" t="s">
        <v>81</v>
      </c>
      <c r="N2" s="267" t="s">
        <v>53</v>
      </c>
      <c r="O2" s="267" t="s">
        <v>54</v>
      </c>
      <c r="P2" s="267" t="s">
        <v>55</v>
      </c>
      <c r="Q2" s="4">
        <f>SUMIF($H$3:$H$20,"gestione progetti di innovazione",$K$3:$K$20)</f>
        <v>0</v>
      </c>
      <c r="R2" s="4"/>
    </row>
    <row r="3" spans="1:18" ht="20.100000000000001" customHeight="1" thickBot="1">
      <c r="A3" s="40"/>
      <c r="B3" s="38"/>
      <c r="C3" s="39"/>
      <c r="D3" s="40"/>
      <c r="E3" s="40"/>
      <c r="F3" s="40"/>
      <c r="G3" s="41"/>
      <c r="H3" s="63"/>
      <c r="I3" s="321"/>
      <c r="J3" s="322"/>
      <c r="K3" s="323">
        <f>I3+J3</f>
        <v>0</v>
      </c>
      <c r="L3" s="336"/>
      <c r="M3" s="325"/>
      <c r="N3" s="338">
        <f t="shared" ref="N3:N20" si="0">ROUND(L3*50%,2)</f>
        <v>0</v>
      </c>
      <c r="O3" s="338">
        <f t="shared" ref="O3:O20" si="1">ROUND(M3*25%,2)</f>
        <v>0</v>
      </c>
      <c r="P3" s="338">
        <f t="shared" ref="P3:P20" si="2">ROUND(N3+O3,2)</f>
        <v>0</v>
      </c>
      <c r="Q3" s="3">
        <f t="shared" ref="Q3" si="3">SUM(Q1:Q2)</f>
        <v>0</v>
      </c>
      <c r="R3" s="18" t="s">
        <v>82</v>
      </c>
    </row>
    <row r="4" spans="1:18" ht="20.100000000000001" customHeight="1" thickBot="1">
      <c r="A4" s="48"/>
      <c r="B4" s="46"/>
      <c r="C4" s="47"/>
      <c r="D4" s="48"/>
      <c r="E4" s="48"/>
      <c r="F4" s="48"/>
      <c r="G4" s="49"/>
      <c r="H4" s="23"/>
      <c r="I4" s="326"/>
      <c r="J4" s="327"/>
      <c r="K4" s="328">
        <f t="shared" ref="K4:K20" si="4">I4+J4</f>
        <v>0</v>
      </c>
      <c r="L4" s="340"/>
      <c r="M4" s="330"/>
      <c r="N4" s="388">
        <f t="shared" si="0"/>
        <v>0</v>
      </c>
      <c r="O4" s="388">
        <f t="shared" si="1"/>
        <v>0</v>
      </c>
      <c r="P4" s="388">
        <f t="shared" si="2"/>
        <v>0</v>
      </c>
      <c r="Q4" s="3"/>
      <c r="R4" s="18" t="s">
        <v>83</v>
      </c>
    </row>
    <row r="5" spans="1:18" ht="20.100000000000001" customHeight="1" thickBot="1">
      <c r="A5" s="48"/>
      <c r="B5" s="46"/>
      <c r="C5" s="47"/>
      <c r="D5" s="48"/>
      <c r="E5" s="48"/>
      <c r="F5" s="48"/>
      <c r="G5" s="49"/>
      <c r="H5" s="23"/>
      <c r="I5" s="326"/>
      <c r="J5" s="327"/>
      <c r="K5" s="328">
        <f t="shared" si="4"/>
        <v>0</v>
      </c>
      <c r="L5" s="340"/>
      <c r="M5" s="330"/>
      <c r="N5" s="388">
        <f t="shared" si="0"/>
        <v>0</v>
      </c>
      <c r="O5" s="388">
        <f t="shared" si="1"/>
        <v>0</v>
      </c>
      <c r="P5" s="388">
        <f t="shared" si="2"/>
        <v>0</v>
      </c>
      <c r="Q5" s="3"/>
      <c r="R5" s="18" t="s">
        <v>84</v>
      </c>
    </row>
    <row r="6" spans="1:18" ht="20.100000000000001" customHeight="1" thickBot="1">
      <c r="A6" s="48"/>
      <c r="B6" s="50"/>
      <c r="C6" s="47"/>
      <c r="D6" s="48"/>
      <c r="E6" s="48"/>
      <c r="F6" s="48"/>
      <c r="G6" s="49"/>
      <c r="H6" s="23"/>
      <c r="I6" s="326"/>
      <c r="J6" s="327"/>
      <c r="K6" s="328">
        <f t="shared" si="4"/>
        <v>0</v>
      </c>
      <c r="L6" s="340"/>
      <c r="M6" s="330"/>
      <c r="N6" s="388">
        <f t="shared" si="0"/>
        <v>0</v>
      </c>
      <c r="O6" s="388">
        <f t="shared" si="1"/>
        <v>0</v>
      </c>
      <c r="P6" s="388">
        <f t="shared" si="2"/>
        <v>0</v>
      </c>
    </row>
    <row r="7" spans="1:18" ht="20.100000000000001" customHeight="1" thickBot="1">
      <c r="A7" s="48"/>
      <c r="B7" s="46"/>
      <c r="C7" s="47"/>
      <c r="D7" s="48"/>
      <c r="E7" s="48"/>
      <c r="F7" s="48"/>
      <c r="G7" s="49"/>
      <c r="H7" s="23"/>
      <c r="I7" s="326"/>
      <c r="J7" s="327"/>
      <c r="K7" s="328">
        <f t="shared" si="4"/>
        <v>0</v>
      </c>
      <c r="L7" s="340"/>
      <c r="M7" s="330"/>
      <c r="N7" s="388">
        <f t="shared" si="0"/>
        <v>0</v>
      </c>
      <c r="O7" s="388">
        <f t="shared" si="1"/>
        <v>0</v>
      </c>
      <c r="P7" s="388">
        <f t="shared" si="2"/>
        <v>0</v>
      </c>
    </row>
    <row r="8" spans="1:18" ht="20.100000000000001" customHeight="1" thickBot="1">
      <c r="A8" s="48"/>
      <c r="B8" s="46"/>
      <c r="C8" s="47"/>
      <c r="D8" s="48"/>
      <c r="E8" s="48"/>
      <c r="F8" s="48"/>
      <c r="G8" s="49"/>
      <c r="H8" s="23"/>
      <c r="I8" s="326"/>
      <c r="J8" s="327"/>
      <c r="K8" s="328">
        <f t="shared" si="4"/>
        <v>0</v>
      </c>
      <c r="L8" s="340"/>
      <c r="M8" s="330"/>
      <c r="N8" s="388">
        <f t="shared" si="0"/>
        <v>0</v>
      </c>
      <c r="O8" s="388">
        <f t="shared" si="1"/>
        <v>0</v>
      </c>
      <c r="P8" s="388">
        <f t="shared" si="2"/>
        <v>0</v>
      </c>
    </row>
    <row r="9" spans="1:18" ht="20.100000000000001" customHeight="1" thickBot="1">
      <c r="A9" s="48"/>
      <c r="B9" s="46"/>
      <c r="C9" s="47"/>
      <c r="D9" s="48"/>
      <c r="E9" s="48"/>
      <c r="F9" s="48"/>
      <c r="G9" s="49"/>
      <c r="H9" s="23"/>
      <c r="I9" s="326"/>
      <c r="J9" s="327"/>
      <c r="K9" s="328">
        <f t="shared" si="4"/>
        <v>0</v>
      </c>
      <c r="L9" s="340"/>
      <c r="M9" s="330"/>
      <c r="N9" s="388">
        <f t="shared" si="0"/>
        <v>0</v>
      </c>
      <c r="O9" s="388">
        <f t="shared" si="1"/>
        <v>0</v>
      </c>
      <c r="P9" s="388">
        <f t="shared" si="2"/>
        <v>0</v>
      </c>
    </row>
    <row r="10" spans="1:18" ht="20.100000000000001" customHeight="1" thickBot="1">
      <c r="A10" s="48"/>
      <c r="B10" s="46"/>
      <c r="C10" s="47"/>
      <c r="D10" s="48"/>
      <c r="E10" s="48"/>
      <c r="F10" s="48"/>
      <c r="G10" s="49"/>
      <c r="H10" s="23"/>
      <c r="I10" s="326"/>
      <c r="J10" s="327"/>
      <c r="K10" s="328">
        <f t="shared" si="4"/>
        <v>0</v>
      </c>
      <c r="L10" s="340"/>
      <c r="M10" s="330"/>
      <c r="N10" s="388">
        <f t="shared" si="0"/>
        <v>0</v>
      </c>
      <c r="O10" s="388">
        <f t="shared" si="1"/>
        <v>0</v>
      </c>
      <c r="P10" s="388">
        <f t="shared" si="2"/>
        <v>0</v>
      </c>
    </row>
    <row r="11" spans="1:18" ht="20.100000000000001" customHeight="1" thickBot="1">
      <c r="A11" s="48"/>
      <c r="B11" s="46"/>
      <c r="C11" s="47"/>
      <c r="D11" s="48"/>
      <c r="E11" s="48"/>
      <c r="F11" s="48"/>
      <c r="G11" s="49"/>
      <c r="H11" s="23"/>
      <c r="I11" s="326"/>
      <c r="J11" s="327"/>
      <c r="K11" s="328">
        <f t="shared" si="4"/>
        <v>0</v>
      </c>
      <c r="L11" s="340"/>
      <c r="M11" s="330"/>
      <c r="N11" s="388">
        <f t="shared" si="0"/>
        <v>0</v>
      </c>
      <c r="O11" s="388">
        <f t="shared" si="1"/>
        <v>0</v>
      </c>
      <c r="P11" s="388">
        <f t="shared" si="2"/>
        <v>0</v>
      </c>
    </row>
    <row r="12" spans="1:18" ht="20.100000000000001" customHeight="1" thickBot="1">
      <c r="A12" s="48"/>
      <c r="B12" s="46"/>
      <c r="C12" s="47"/>
      <c r="D12" s="48"/>
      <c r="E12" s="48"/>
      <c r="F12" s="48"/>
      <c r="G12" s="49"/>
      <c r="H12" s="23"/>
      <c r="I12" s="326"/>
      <c r="J12" s="327"/>
      <c r="K12" s="328">
        <f t="shared" si="4"/>
        <v>0</v>
      </c>
      <c r="L12" s="340"/>
      <c r="M12" s="330"/>
      <c r="N12" s="388">
        <f t="shared" si="0"/>
        <v>0</v>
      </c>
      <c r="O12" s="388">
        <f t="shared" si="1"/>
        <v>0</v>
      </c>
      <c r="P12" s="388">
        <f t="shared" si="2"/>
        <v>0</v>
      </c>
    </row>
    <row r="13" spans="1:18" ht="20.100000000000001" customHeight="1" thickBot="1">
      <c r="A13" s="48"/>
      <c r="B13" s="46"/>
      <c r="C13" s="47"/>
      <c r="D13" s="48"/>
      <c r="E13" s="48"/>
      <c r="F13" s="48"/>
      <c r="G13" s="49"/>
      <c r="H13" s="23"/>
      <c r="I13" s="326"/>
      <c r="J13" s="327"/>
      <c r="K13" s="328">
        <f t="shared" si="4"/>
        <v>0</v>
      </c>
      <c r="L13" s="340"/>
      <c r="M13" s="330"/>
      <c r="N13" s="388">
        <f t="shared" si="0"/>
        <v>0</v>
      </c>
      <c r="O13" s="388">
        <f t="shared" si="1"/>
        <v>0</v>
      </c>
      <c r="P13" s="388">
        <f t="shared" si="2"/>
        <v>0</v>
      </c>
    </row>
    <row r="14" spans="1:18" ht="20.100000000000001" customHeight="1" thickBot="1">
      <c r="A14" s="48"/>
      <c r="B14" s="46"/>
      <c r="C14" s="47"/>
      <c r="D14" s="48"/>
      <c r="E14" s="48"/>
      <c r="F14" s="48"/>
      <c r="G14" s="49"/>
      <c r="H14" s="23"/>
      <c r="I14" s="326"/>
      <c r="J14" s="327"/>
      <c r="K14" s="328">
        <f t="shared" si="4"/>
        <v>0</v>
      </c>
      <c r="L14" s="340"/>
      <c r="M14" s="330"/>
      <c r="N14" s="388">
        <f t="shared" si="0"/>
        <v>0</v>
      </c>
      <c r="O14" s="388">
        <f t="shared" si="1"/>
        <v>0</v>
      </c>
      <c r="P14" s="388">
        <f t="shared" si="2"/>
        <v>0</v>
      </c>
    </row>
    <row r="15" spans="1:18" ht="20.100000000000001" customHeight="1" thickBot="1">
      <c r="A15" s="48"/>
      <c r="B15" s="46"/>
      <c r="C15" s="47"/>
      <c r="D15" s="48"/>
      <c r="E15" s="48"/>
      <c r="F15" s="48"/>
      <c r="G15" s="49"/>
      <c r="H15" s="23"/>
      <c r="I15" s="326"/>
      <c r="J15" s="327"/>
      <c r="K15" s="328">
        <f t="shared" si="4"/>
        <v>0</v>
      </c>
      <c r="L15" s="340"/>
      <c r="M15" s="330"/>
      <c r="N15" s="388">
        <f t="shared" si="0"/>
        <v>0</v>
      </c>
      <c r="O15" s="388">
        <f t="shared" si="1"/>
        <v>0</v>
      </c>
      <c r="P15" s="388">
        <f t="shared" si="2"/>
        <v>0</v>
      </c>
    </row>
    <row r="16" spans="1:18" ht="20.100000000000001" customHeight="1" thickBot="1">
      <c r="A16" s="48"/>
      <c r="B16" s="46"/>
      <c r="C16" s="47"/>
      <c r="D16" s="48"/>
      <c r="E16" s="48"/>
      <c r="F16" s="48"/>
      <c r="G16" s="49"/>
      <c r="H16" s="23"/>
      <c r="I16" s="326"/>
      <c r="J16" s="327"/>
      <c r="K16" s="328">
        <f t="shared" si="4"/>
        <v>0</v>
      </c>
      <c r="L16" s="340"/>
      <c r="M16" s="330"/>
      <c r="N16" s="388">
        <f t="shared" si="0"/>
        <v>0</v>
      </c>
      <c r="O16" s="388">
        <f t="shared" si="1"/>
        <v>0</v>
      </c>
      <c r="P16" s="388">
        <f t="shared" si="2"/>
        <v>0</v>
      </c>
    </row>
    <row r="17" spans="1:16" ht="20.100000000000001" customHeight="1" thickBot="1">
      <c r="A17" s="48"/>
      <c r="B17" s="46"/>
      <c r="C17" s="47"/>
      <c r="D17" s="48"/>
      <c r="E17" s="48"/>
      <c r="F17" s="48"/>
      <c r="G17" s="49"/>
      <c r="H17" s="23"/>
      <c r="I17" s="326"/>
      <c r="J17" s="327"/>
      <c r="K17" s="328">
        <f t="shared" si="4"/>
        <v>0</v>
      </c>
      <c r="L17" s="340"/>
      <c r="M17" s="330"/>
      <c r="N17" s="388">
        <f t="shared" si="0"/>
        <v>0</v>
      </c>
      <c r="O17" s="388">
        <f t="shared" si="1"/>
        <v>0</v>
      </c>
      <c r="P17" s="388">
        <f t="shared" si="2"/>
        <v>0</v>
      </c>
    </row>
    <row r="18" spans="1:16" ht="20.100000000000001" customHeight="1" thickBot="1">
      <c r="A18" s="48"/>
      <c r="B18" s="46"/>
      <c r="C18" s="47"/>
      <c r="D18" s="48"/>
      <c r="E18" s="48"/>
      <c r="F18" s="48"/>
      <c r="G18" s="49"/>
      <c r="H18" s="23"/>
      <c r="I18" s="326"/>
      <c r="J18" s="327"/>
      <c r="K18" s="328">
        <f t="shared" si="4"/>
        <v>0</v>
      </c>
      <c r="L18" s="340"/>
      <c r="M18" s="330"/>
      <c r="N18" s="388">
        <f t="shared" si="0"/>
        <v>0</v>
      </c>
      <c r="O18" s="388">
        <f t="shared" si="1"/>
        <v>0</v>
      </c>
      <c r="P18" s="388">
        <f t="shared" si="2"/>
        <v>0</v>
      </c>
    </row>
    <row r="19" spans="1:16" ht="20.100000000000001" customHeight="1" thickBot="1">
      <c r="A19" s="48"/>
      <c r="B19" s="46"/>
      <c r="C19" s="47"/>
      <c r="D19" s="48"/>
      <c r="E19" s="48"/>
      <c r="F19" s="48"/>
      <c r="G19" s="49"/>
      <c r="H19" s="23"/>
      <c r="I19" s="326"/>
      <c r="J19" s="327"/>
      <c r="K19" s="328">
        <f t="shared" si="4"/>
        <v>0</v>
      </c>
      <c r="L19" s="340"/>
      <c r="M19" s="330"/>
      <c r="N19" s="388">
        <f t="shared" si="0"/>
        <v>0</v>
      </c>
      <c r="O19" s="388">
        <f t="shared" si="1"/>
        <v>0</v>
      </c>
      <c r="P19" s="388">
        <f t="shared" si="2"/>
        <v>0</v>
      </c>
    </row>
    <row r="20" spans="1:16" ht="20.100000000000001" customHeight="1" thickBot="1">
      <c r="A20" s="53"/>
      <c r="B20" s="5"/>
      <c r="C20" s="52"/>
      <c r="D20" s="10"/>
      <c r="E20" s="10"/>
      <c r="F20" s="10"/>
      <c r="G20" s="53"/>
      <c r="H20" s="28"/>
      <c r="I20" s="331"/>
      <c r="J20" s="332"/>
      <c r="K20" s="344">
        <f t="shared" si="4"/>
        <v>0</v>
      </c>
      <c r="L20" s="347"/>
      <c r="M20" s="335"/>
      <c r="N20" s="388">
        <f t="shared" si="0"/>
        <v>0</v>
      </c>
      <c r="O20" s="388">
        <f t="shared" si="1"/>
        <v>0</v>
      </c>
      <c r="P20" s="388">
        <f t="shared" si="2"/>
        <v>0</v>
      </c>
    </row>
    <row r="21" spans="1:16" ht="20.100000000000001" customHeight="1" thickBot="1">
      <c r="A21" s="54"/>
      <c r="C21" s="54"/>
      <c r="D21" s="54"/>
      <c r="E21" s="54"/>
      <c r="F21" s="54"/>
      <c r="G21" s="54"/>
      <c r="H21" s="54"/>
      <c r="I21" s="345"/>
      <c r="J21" s="345"/>
      <c r="K21" s="348" t="s">
        <v>39</v>
      </c>
      <c r="L21" s="317">
        <f>ROUND(SUM(L3:L20),2)</f>
        <v>0</v>
      </c>
      <c r="M21" s="317">
        <f>ROUND(SUM(M3:M20),2)</f>
        <v>0</v>
      </c>
      <c r="N21" s="317">
        <f>ROUND(SUM(N3:N20),2)</f>
        <v>0</v>
      </c>
      <c r="O21" s="317">
        <f>ROUND(SUM(O3:O20),2)</f>
        <v>0</v>
      </c>
      <c r="P21" s="317">
        <f>ROUND(SUM(P3:P20),2)</f>
        <v>0</v>
      </c>
    </row>
    <row r="22" spans="1:16" ht="20.100000000000001" customHeight="1">
      <c r="B22" s="544"/>
      <c r="C22" s="544"/>
      <c r="D22" s="544"/>
      <c r="E22" s="544"/>
      <c r="F22" s="544"/>
      <c r="G22" s="544"/>
      <c r="H22" s="544"/>
      <c r="I22" s="544"/>
      <c r="J22" s="56"/>
      <c r="M22" s="44" t="str">
        <f t="shared" ref="M22" si="5">IF(AND(I22&lt;&gt;"",K22&lt;&gt;""),"Inserire solo uno dei due valori","")</f>
        <v/>
      </c>
    </row>
    <row r="23" spans="1:16" ht="20.100000000000001" customHeight="1">
      <c r="B23" s="546"/>
      <c r="C23" s="546"/>
      <c r="D23" s="546"/>
      <c r="E23" s="546"/>
      <c r="F23" s="546"/>
      <c r="G23" s="546"/>
      <c r="H23" s="546"/>
      <c r="I23" s="546"/>
      <c r="J23" s="57"/>
    </row>
    <row r="24" spans="1:16">
      <c r="B24" s="544"/>
      <c r="C24" s="544"/>
      <c r="D24" s="544"/>
      <c r="E24" s="544"/>
      <c r="F24" s="544"/>
      <c r="G24" s="544"/>
      <c r="H24" s="544"/>
      <c r="I24" s="544"/>
      <c r="J24" s="56"/>
    </row>
  </sheetData>
  <mergeCells count="4">
    <mergeCell ref="B22:I22"/>
    <mergeCell ref="B23:I23"/>
    <mergeCell ref="B24:I24"/>
    <mergeCell ref="A1:I1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7C4B5-9E9C-48C5-BE0B-6B28DFC24CC7}">
  <dimension ref="A1:S24"/>
  <sheetViews>
    <sheetView topLeftCell="F1" workbookViewId="0">
      <selection activeCell="N5" sqref="N5"/>
    </sheetView>
  </sheetViews>
  <sheetFormatPr defaultColWidth="9.140625" defaultRowHeight="15.6"/>
  <cols>
    <col min="1" max="1" width="42.85546875" style="16" customWidth="1"/>
    <col min="2" max="2" width="25.42578125" style="16" customWidth="1"/>
    <col min="3" max="3" width="25.5703125" style="16" customWidth="1"/>
    <col min="4" max="4" width="18.42578125" style="16" customWidth="1"/>
    <col min="5" max="5" width="31.42578125" style="16" customWidth="1"/>
    <col min="6" max="6" width="17.28515625" style="16" customWidth="1"/>
    <col min="7" max="7" width="16.85546875" style="16" customWidth="1"/>
    <col min="8" max="8" width="13.5703125" style="16" customWidth="1"/>
    <col min="9" max="9" width="19.85546875" style="16" customWidth="1"/>
    <col min="10" max="10" width="14.5703125" style="16" customWidth="1"/>
    <col min="11" max="11" width="14.5703125" style="16" bestFit="1" customWidth="1"/>
    <col min="12" max="12" width="14.85546875" style="16" bestFit="1" customWidth="1"/>
    <col min="13" max="13" width="13.42578125" style="16" customWidth="1"/>
    <col min="14" max="14" width="13.5703125" style="16" customWidth="1"/>
    <col min="15" max="15" width="12.5703125" style="16" customWidth="1"/>
    <col min="16" max="16384" width="9.140625" style="16"/>
  </cols>
  <sheetData>
    <row r="1" spans="1:19" s="9" customFormat="1" ht="18.95" thickBot="1">
      <c r="A1" s="532" t="s">
        <v>155</v>
      </c>
      <c r="B1" s="533"/>
      <c r="C1" s="533"/>
      <c r="D1" s="533"/>
      <c r="E1" s="554"/>
      <c r="F1" s="167"/>
      <c r="G1" s="167"/>
      <c r="H1" s="167"/>
      <c r="I1" s="190" t="s">
        <v>39</v>
      </c>
      <c r="J1" s="346">
        <f>ROUND(K22+L22,2)</f>
        <v>0</v>
      </c>
      <c r="O1" s="168">
        <f>SUMIF($I$4:$I$21,"orientamento",$J$4:$J$21)</f>
        <v>0</v>
      </c>
      <c r="P1" s="168">
        <f>SUMIF($I$4:$I$21,"formazione",$J$4:$J$21)</f>
        <v>0</v>
      </c>
      <c r="Q1" s="168">
        <f>SUMIF($I$4:$I$21,"gestione progetti di innovazione",$J$4:$J$21)</f>
        <v>0</v>
      </c>
      <c r="R1" s="168"/>
      <c r="S1" s="168"/>
    </row>
    <row r="2" spans="1:19" s="7" customFormat="1">
      <c r="A2" s="494" t="s">
        <v>64</v>
      </c>
      <c r="B2" s="496" t="s">
        <v>112</v>
      </c>
      <c r="C2" s="555" t="s">
        <v>113</v>
      </c>
      <c r="D2" s="496" t="s">
        <v>156</v>
      </c>
      <c r="E2" s="496" t="s">
        <v>157</v>
      </c>
      <c r="F2" s="537" t="s">
        <v>158</v>
      </c>
      <c r="G2" s="537" t="s">
        <v>74</v>
      </c>
      <c r="H2" s="537" t="s">
        <v>146</v>
      </c>
      <c r="I2" s="535" t="s">
        <v>159</v>
      </c>
      <c r="J2" s="501" t="s">
        <v>79</v>
      </c>
      <c r="K2" s="550" t="s">
        <v>80</v>
      </c>
      <c r="L2" s="501" t="s">
        <v>81</v>
      </c>
      <c r="M2" s="550" t="s">
        <v>53</v>
      </c>
      <c r="N2" s="501" t="s">
        <v>54</v>
      </c>
      <c r="O2" s="503" t="s">
        <v>55</v>
      </c>
      <c r="P2" s="18"/>
      <c r="Q2" s="18"/>
      <c r="R2" s="18"/>
      <c r="S2" s="18"/>
    </row>
    <row r="3" spans="1:19" s="7" customFormat="1" ht="15.95" thickBot="1">
      <c r="A3" s="495"/>
      <c r="B3" s="497"/>
      <c r="C3" s="497"/>
      <c r="D3" s="497"/>
      <c r="E3" s="497"/>
      <c r="F3" s="552"/>
      <c r="G3" s="552"/>
      <c r="H3" s="552"/>
      <c r="I3" s="553"/>
      <c r="J3" s="502"/>
      <c r="K3" s="551"/>
      <c r="L3" s="502"/>
      <c r="M3" s="551"/>
      <c r="N3" s="502"/>
      <c r="O3" s="504"/>
      <c r="P3" s="18"/>
      <c r="Q3" s="18"/>
      <c r="R3" s="18"/>
      <c r="S3" s="18"/>
    </row>
    <row r="4" spans="1:19" s="7" customFormat="1" ht="15.95" thickBot="1">
      <c r="A4" s="188"/>
      <c r="B4" s="189"/>
      <c r="C4" s="189"/>
      <c r="D4" s="42"/>
      <c r="E4" s="42"/>
      <c r="F4" s="42"/>
      <c r="G4" s="42"/>
      <c r="H4" s="191"/>
      <c r="I4" s="191"/>
      <c r="J4" s="285"/>
      <c r="K4" s="350"/>
      <c r="L4" s="351"/>
      <c r="M4" s="338">
        <f t="shared" ref="M4:M21" si="0">ROUND(K4*50%,2)</f>
        <v>0</v>
      </c>
      <c r="N4" s="338">
        <f t="shared" ref="N4:N21" si="1">ROUND(L4*25%,2)</f>
        <v>0</v>
      </c>
      <c r="O4" s="338">
        <f t="shared" ref="O4:O21" si="2">ROUND(M4+N4,2)</f>
        <v>0</v>
      </c>
      <c r="P4" s="18"/>
      <c r="Q4" s="18"/>
      <c r="R4" s="18"/>
      <c r="S4" s="18" t="s">
        <v>82</v>
      </c>
    </row>
    <row r="5" spans="1:19" s="7" customFormat="1" ht="15.95" thickBot="1">
      <c r="A5" s="22"/>
      <c r="B5" s="169"/>
      <c r="C5" s="169"/>
      <c r="D5" s="23"/>
      <c r="E5" s="23"/>
      <c r="F5" s="23"/>
      <c r="G5" s="23"/>
      <c r="H5" s="33"/>
      <c r="I5" s="33"/>
      <c r="J5" s="290"/>
      <c r="K5" s="352"/>
      <c r="L5" s="290"/>
      <c r="M5" s="388">
        <f t="shared" si="0"/>
        <v>0</v>
      </c>
      <c r="N5" s="388">
        <f t="shared" si="1"/>
        <v>0</v>
      </c>
      <c r="O5" s="388">
        <f t="shared" si="2"/>
        <v>0</v>
      </c>
      <c r="P5" s="18"/>
      <c r="Q5" s="18"/>
      <c r="R5" s="18"/>
      <c r="S5" s="18" t="s">
        <v>83</v>
      </c>
    </row>
    <row r="6" spans="1:19" s="7" customFormat="1" ht="15.95" thickBot="1">
      <c r="A6" s="22"/>
      <c r="B6" s="169"/>
      <c r="C6" s="169"/>
      <c r="D6" s="23"/>
      <c r="E6" s="23"/>
      <c r="F6" s="23"/>
      <c r="G6" s="23"/>
      <c r="H6" s="33"/>
      <c r="I6" s="33"/>
      <c r="J6" s="290"/>
      <c r="K6" s="352"/>
      <c r="L6" s="290"/>
      <c r="M6" s="388">
        <f t="shared" si="0"/>
        <v>0</v>
      </c>
      <c r="N6" s="388">
        <f t="shared" si="1"/>
        <v>0</v>
      </c>
      <c r="O6" s="388">
        <f t="shared" si="2"/>
        <v>0</v>
      </c>
      <c r="P6" s="18"/>
      <c r="Q6" s="18"/>
      <c r="R6" s="18"/>
      <c r="S6" s="18" t="s">
        <v>84</v>
      </c>
    </row>
    <row r="7" spans="1:19" s="7" customFormat="1" ht="15.95" thickBot="1">
      <c r="A7" s="22"/>
      <c r="B7" s="169"/>
      <c r="C7" s="169"/>
      <c r="D7" s="23"/>
      <c r="E7" s="23"/>
      <c r="F7" s="23"/>
      <c r="G7" s="23"/>
      <c r="H7" s="33"/>
      <c r="I7" s="33"/>
      <c r="J7" s="290"/>
      <c r="K7" s="352"/>
      <c r="L7" s="290"/>
      <c r="M7" s="388">
        <f t="shared" si="0"/>
        <v>0</v>
      </c>
      <c r="N7" s="388">
        <f t="shared" si="1"/>
        <v>0</v>
      </c>
      <c r="O7" s="388">
        <f t="shared" si="2"/>
        <v>0</v>
      </c>
    </row>
    <row r="8" spans="1:19" s="7" customFormat="1" ht="15.95" thickBot="1">
      <c r="A8" s="22"/>
      <c r="B8" s="169"/>
      <c r="C8" s="169"/>
      <c r="D8" s="23"/>
      <c r="E8" s="23"/>
      <c r="F8" s="23"/>
      <c r="G8" s="23"/>
      <c r="H8" s="33"/>
      <c r="I8" s="33"/>
      <c r="J8" s="290"/>
      <c r="K8" s="352"/>
      <c r="L8" s="290"/>
      <c r="M8" s="388">
        <f t="shared" si="0"/>
        <v>0</v>
      </c>
      <c r="N8" s="388">
        <f t="shared" si="1"/>
        <v>0</v>
      </c>
      <c r="O8" s="388">
        <f t="shared" si="2"/>
        <v>0</v>
      </c>
    </row>
    <row r="9" spans="1:19" s="7" customFormat="1" ht="15.95" thickBot="1">
      <c r="A9" s="22"/>
      <c r="B9" s="169"/>
      <c r="C9" s="169"/>
      <c r="D9" s="23"/>
      <c r="E9" s="23"/>
      <c r="F9" s="23"/>
      <c r="G9" s="23"/>
      <c r="H9" s="33"/>
      <c r="I9" s="33"/>
      <c r="J9" s="290"/>
      <c r="K9" s="352"/>
      <c r="L9" s="290"/>
      <c r="M9" s="388">
        <f t="shared" si="0"/>
        <v>0</v>
      </c>
      <c r="N9" s="388">
        <f t="shared" si="1"/>
        <v>0</v>
      </c>
      <c r="O9" s="388">
        <f t="shared" si="2"/>
        <v>0</v>
      </c>
    </row>
    <row r="10" spans="1:19" ht="15.95" thickBot="1">
      <c r="A10" s="22"/>
      <c r="B10" s="169"/>
      <c r="C10" s="169"/>
      <c r="D10" s="23"/>
      <c r="E10" s="23"/>
      <c r="F10" s="23"/>
      <c r="G10" s="23"/>
      <c r="H10" s="33"/>
      <c r="I10" s="33"/>
      <c r="J10" s="290"/>
      <c r="K10" s="352"/>
      <c r="L10" s="290"/>
      <c r="M10" s="388">
        <f t="shared" si="0"/>
        <v>0</v>
      </c>
      <c r="N10" s="388">
        <f t="shared" si="1"/>
        <v>0</v>
      </c>
      <c r="O10" s="388">
        <f t="shared" si="2"/>
        <v>0</v>
      </c>
    </row>
    <row r="11" spans="1:19" ht="15.95" thickBot="1">
      <c r="A11" s="22"/>
      <c r="B11" s="169"/>
      <c r="C11" s="169"/>
      <c r="D11" s="23"/>
      <c r="E11" s="23"/>
      <c r="F11" s="23"/>
      <c r="G11" s="23"/>
      <c r="H11" s="33"/>
      <c r="I11" s="33"/>
      <c r="J11" s="290"/>
      <c r="K11" s="352"/>
      <c r="L11" s="290"/>
      <c r="M11" s="388">
        <f t="shared" si="0"/>
        <v>0</v>
      </c>
      <c r="N11" s="388">
        <f t="shared" si="1"/>
        <v>0</v>
      </c>
      <c r="O11" s="388">
        <f t="shared" si="2"/>
        <v>0</v>
      </c>
    </row>
    <row r="12" spans="1:19" ht="15.95" thickBot="1">
      <c r="A12" s="22"/>
      <c r="B12" s="169"/>
      <c r="C12" s="169"/>
      <c r="D12" s="23"/>
      <c r="E12" s="23"/>
      <c r="F12" s="23"/>
      <c r="G12" s="23"/>
      <c r="H12" s="33"/>
      <c r="I12" s="33"/>
      <c r="J12" s="290"/>
      <c r="K12" s="352"/>
      <c r="L12" s="290"/>
      <c r="M12" s="388">
        <f t="shared" si="0"/>
        <v>0</v>
      </c>
      <c r="N12" s="388">
        <f t="shared" si="1"/>
        <v>0</v>
      </c>
      <c r="O12" s="388">
        <f t="shared" si="2"/>
        <v>0</v>
      </c>
    </row>
    <row r="13" spans="1:19" ht="15.95" thickBot="1">
      <c r="A13" s="22"/>
      <c r="B13" s="169"/>
      <c r="C13" s="169"/>
      <c r="D13" s="23"/>
      <c r="E13" s="23"/>
      <c r="F13" s="23"/>
      <c r="G13" s="23"/>
      <c r="H13" s="33"/>
      <c r="I13" s="33"/>
      <c r="J13" s="290"/>
      <c r="K13" s="352"/>
      <c r="L13" s="290"/>
      <c r="M13" s="388">
        <f t="shared" si="0"/>
        <v>0</v>
      </c>
      <c r="N13" s="388">
        <f t="shared" si="1"/>
        <v>0</v>
      </c>
      <c r="O13" s="388">
        <f t="shared" si="2"/>
        <v>0</v>
      </c>
    </row>
    <row r="14" spans="1:19" ht="15.95" thickBot="1">
      <c r="A14" s="22"/>
      <c r="B14" s="169"/>
      <c r="C14" s="169"/>
      <c r="D14" s="23"/>
      <c r="E14" s="23"/>
      <c r="F14" s="23"/>
      <c r="G14" s="23"/>
      <c r="H14" s="33"/>
      <c r="I14" s="33"/>
      <c r="J14" s="290"/>
      <c r="K14" s="352"/>
      <c r="L14" s="290"/>
      <c r="M14" s="388">
        <f t="shared" si="0"/>
        <v>0</v>
      </c>
      <c r="N14" s="388">
        <f t="shared" si="1"/>
        <v>0</v>
      </c>
      <c r="O14" s="388">
        <f t="shared" si="2"/>
        <v>0</v>
      </c>
    </row>
    <row r="15" spans="1:19" s="7" customFormat="1" ht="15.95" thickBot="1">
      <c r="A15" s="22"/>
      <c r="B15" s="169"/>
      <c r="C15" s="169"/>
      <c r="D15" s="23"/>
      <c r="E15" s="23"/>
      <c r="F15" s="23"/>
      <c r="G15" s="23"/>
      <c r="H15" s="33"/>
      <c r="I15" s="33"/>
      <c r="J15" s="290"/>
      <c r="K15" s="352"/>
      <c r="L15" s="290"/>
      <c r="M15" s="388">
        <f t="shared" si="0"/>
        <v>0</v>
      </c>
      <c r="N15" s="388">
        <f t="shared" si="1"/>
        <v>0</v>
      </c>
      <c r="O15" s="388">
        <f t="shared" si="2"/>
        <v>0</v>
      </c>
    </row>
    <row r="16" spans="1:19" s="7" customFormat="1" ht="15.95" thickBot="1">
      <c r="A16" s="22"/>
      <c r="B16" s="169"/>
      <c r="C16" s="169"/>
      <c r="D16" s="23"/>
      <c r="E16" s="23"/>
      <c r="F16" s="23"/>
      <c r="G16" s="23"/>
      <c r="H16" s="33"/>
      <c r="I16" s="33"/>
      <c r="J16" s="290"/>
      <c r="K16" s="352"/>
      <c r="L16" s="290"/>
      <c r="M16" s="388">
        <f t="shared" si="0"/>
        <v>0</v>
      </c>
      <c r="N16" s="388">
        <f t="shared" si="1"/>
        <v>0</v>
      </c>
      <c r="O16" s="388">
        <f t="shared" si="2"/>
        <v>0</v>
      </c>
    </row>
    <row r="17" spans="1:15" s="7" customFormat="1" ht="15.95" thickBot="1">
      <c r="A17" s="22"/>
      <c r="B17" s="169"/>
      <c r="C17" s="169"/>
      <c r="D17" s="23"/>
      <c r="E17" s="23"/>
      <c r="F17" s="23"/>
      <c r="G17" s="23"/>
      <c r="H17" s="33"/>
      <c r="I17" s="33"/>
      <c r="J17" s="290"/>
      <c r="K17" s="352"/>
      <c r="L17" s="290"/>
      <c r="M17" s="388">
        <f t="shared" si="0"/>
        <v>0</v>
      </c>
      <c r="N17" s="388">
        <f t="shared" si="1"/>
        <v>0</v>
      </c>
      <c r="O17" s="388">
        <f t="shared" si="2"/>
        <v>0</v>
      </c>
    </row>
    <row r="18" spans="1:15" s="7" customFormat="1" ht="15.95" thickBot="1">
      <c r="A18" s="22"/>
      <c r="B18" s="169"/>
      <c r="C18" s="169"/>
      <c r="D18" s="23"/>
      <c r="E18" s="23"/>
      <c r="F18" s="23"/>
      <c r="G18" s="23"/>
      <c r="H18" s="33"/>
      <c r="I18" s="33"/>
      <c r="J18" s="290"/>
      <c r="K18" s="352"/>
      <c r="L18" s="290"/>
      <c r="M18" s="388">
        <f t="shared" si="0"/>
        <v>0</v>
      </c>
      <c r="N18" s="388">
        <f t="shared" si="1"/>
        <v>0</v>
      </c>
      <c r="O18" s="388">
        <f t="shared" si="2"/>
        <v>0</v>
      </c>
    </row>
    <row r="19" spans="1:15" s="7" customFormat="1" ht="15.95" thickBot="1">
      <c r="A19" s="22"/>
      <c r="B19" s="169"/>
      <c r="C19" s="169"/>
      <c r="D19" s="23"/>
      <c r="E19" s="23"/>
      <c r="F19" s="23"/>
      <c r="G19" s="23"/>
      <c r="H19" s="33"/>
      <c r="I19" s="33"/>
      <c r="J19" s="290"/>
      <c r="K19" s="352"/>
      <c r="L19" s="290"/>
      <c r="M19" s="388">
        <f t="shared" si="0"/>
        <v>0</v>
      </c>
      <c r="N19" s="388">
        <f t="shared" si="1"/>
        <v>0</v>
      </c>
      <c r="O19" s="388">
        <f t="shared" si="2"/>
        <v>0</v>
      </c>
    </row>
    <row r="20" spans="1:15" s="7" customFormat="1" ht="15.95" thickBot="1">
      <c r="A20" s="22"/>
      <c r="B20" s="169"/>
      <c r="C20" s="169"/>
      <c r="D20" s="23"/>
      <c r="E20" s="23"/>
      <c r="F20" s="23"/>
      <c r="G20" s="23"/>
      <c r="H20" s="33"/>
      <c r="I20" s="33"/>
      <c r="J20" s="290"/>
      <c r="K20" s="352"/>
      <c r="L20" s="290"/>
      <c r="M20" s="388">
        <f t="shared" si="0"/>
        <v>0</v>
      </c>
      <c r="N20" s="388">
        <f t="shared" si="1"/>
        <v>0</v>
      </c>
      <c r="O20" s="388">
        <f t="shared" si="2"/>
        <v>0</v>
      </c>
    </row>
    <row r="21" spans="1:15" ht="15.95" thickBot="1">
      <c r="A21" s="25"/>
      <c r="B21" s="170"/>
      <c r="C21" s="170"/>
      <c r="D21" s="26"/>
      <c r="E21" s="26"/>
      <c r="F21" s="26"/>
      <c r="G21" s="26"/>
      <c r="H21" s="234"/>
      <c r="I21" s="34"/>
      <c r="J21" s="353"/>
      <c r="K21" s="354"/>
      <c r="L21" s="355"/>
      <c r="M21" s="388">
        <f t="shared" si="0"/>
        <v>0</v>
      </c>
      <c r="N21" s="388">
        <f t="shared" si="1"/>
        <v>0</v>
      </c>
      <c r="O21" s="388">
        <f t="shared" si="2"/>
        <v>0</v>
      </c>
    </row>
    <row r="22" spans="1:15" ht="18.95" thickBot="1">
      <c r="A22" s="29"/>
      <c r="B22" s="29"/>
      <c r="C22" s="29"/>
      <c r="D22" s="29"/>
      <c r="E22" s="30"/>
      <c r="F22" s="30"/>
      <c r="G22" s="30"/>
      <c r="H22" s="30"/>
      <c r="I22" s="171"/>
      <c r="J22" s="348" t="s">
        <v>39</v>
      </c>
      <c r="K22" s="317">
        <f>ROUND(SUM(K4:K21),2)</f>
        <v>0</v>
      </c>
      <c r="L22" s="317">
        <f>ROUND(SUM(L4:L21),2)</f>
        <v>0</v>
      </c>
      <c r="M22" s="317">
        <f>ROUND(SUM(M4:M21),2)</f>
        <v>0</v>
      </c>
      <c r="N22" s="317">
        <f>ROUND(SUM(N4:N21),2)</f>
        <v>0</v>
      </c>
      <c r="O22" s="317">
        <f>ROUND(SUM(O4:O21),2)</f>
        <v>0</v>
      </c>
    </row>
    <row r="24" spans="1:15">
      <c r="D24" s="31"/>
      <c r="E24" s="31"/>
      <c r="F24" s="31"/>
      <c r="G24" s="31"/>
      <c r="H24" s="31"/>
      <c r="I24" s="31"/>
      <c r="J24" s="31"/>
    </row>
  </sheetData>
  <mergeCells count="16">
    <mergeCell ref="A1:E1"/>
    <mergeCell ref="A2:A3"/>
    <mergeCell ref="B2:B3"/>
    <mergeCell ref="C2:C3"/>
    <mergeCell ref="D2:D3"/>
    <mergeCell ref="E2:E3"/>
    <mergeCell ref="M2:M3"/>
    <mergeCell ref="N2:N3"/>
    <mergeCell ref="O2:O3"/>
    <mergeCell ref="H2:H3"/>
    <mergeCell ref="F2:F3"/>
    <mergeCell ref="I2:I3"/>
    <mergeCell ref="J2:J3"/>
    <mergeCell ref="K2:K3"/>
    <mergeCell ref="L2:L3"/>
    <mergeCell ref="G2:G3"/>
  </mergeCells>
  <dataValidations count="1">
    <dataValidation type="list" allowBlank="1" showInputMessage="1" showErrorMessage="1" sqref="E4:E21" xr:uid="{E372AB48-4695-4A34-8D77-7B4F75322C8E}">
      <formula1>"vitto,alloggio,viaggio mezzo pubblico,viaggio mezzo privato"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M43"/>
  <sheetViews>
    <sheetView showGridLines="0" tabSelected="1" zoomScale="55" zoomScaleNormal="55" workbookViewId="0">
      <selection activeCell="M9" sqref="M9"/>
    </sheetView>
  </sheetViews>
  <sheetFormatPr defaultColWidth="9.140625" defaultRowHeight="14.45"/>
  <cols>
    <col min="1" max="1" width="3.42578125" style="12" customWidth="1"/>
    <col min="2" max="2" width="60.5703125" style="13" customWidth="1"/>
    <col min="3" max="3" width="9.5703125" style="12" customWidth="1"/>
    <col min="4" max="4" width="5.42578125" style="12" customWidth="1"/>
    <col min="5" max="5" width="6.5703125" style="12" customWidth="1"/>
    <col min="6" max="6" width="22.140625" style="12" customWidth="1"/>
    <col min="7" max="7" width="9.140625" style="12"/>
    <col min="8" max="8" width="10.85546875" style="12" bestFit="1" customWidth="1"/>
    <col min="9" max="10" width="9.140625" style="12"/>
    <col min="11" max="11" width="18.140625" style="12" customWidth="1"/>
    <col min="12" max="12" width="17.140625" style="12" customWidth="1"/>
    <col min="13" max="13" width="16.28515625" style="12" customWidth="1"/>
    <col min="14" max="16384" width="9.140625" style="12"/>
  </cols>
  <sheetData>
    <row r="1" spans="1:13" ht="30" customHeight="1">
      <c r="B1" s="400"/>
      <c r="C1" s="400"/>
      <c r="D1" s="400"/>
      <c r="E1" s="400"/>
      <c r="F1" s="400"/>
    </row>
    <row r="2" spans="1:13" ht="30" customHeight="1">
      <c r="B2" s="400"/>
      <c r="C2" s="400"/>
      <c r="D2" s="400"/>
      <c r="E2" s="400"/>
      <c r="F2" s="400"/>
    </row>
    <row r="3" spans="1:13" ht="30" customHeight="1" thickBot="1">
      <c r="B3" s="443" t="s">
        <v>2</v>
      </c>
      <c r="C3" s="443"/>
      <c r="D3" s="443"/>
      <c r="E3" s="443"/>
      <c r="F3" s="443"/>
    </row>
    <row r="4" spans="1:13" s="9" customFormat="1" ht="30" customHeight="1" thickBot="1">
      <c r="A4" s="8"/>
      <c r="B4" s="440" t="s">
        <v>3</v>
      </c>
      <c r="C4" s="441"/>
      <c r="D4" s="441"/>
      <c r="E4" s="441"/>
      <c r="F4" s="442"/>
    </row>
    <row r="5" spans="1:13" s="7" customFormat="1" ht="30" customHeight="1">
      <c r="B5" s="164" t="s">
        <v>4</v>
      </c>
      <c r="C5" s="450">
        <v>4</v>
      </c>
      <c r="D5" s="450"/>
      <c r="E5" s="450"/>
      <c r="F5" s="451"/>
    </row>
    <row r="6" spans="1:13" s="7" customFormat="1" ht="30" customHeight="1">
      <c r="B6" s="165" t="s">
        <v>5</v>
      </c>
      <c r="C6" s="452">
        <v>2</v>
      </c>
      <c r="D6" s="452"/>
      <c r="E6" s="452"/>
      <c r="F6" s="453"/>
    </row>
    <row r="7" spans="1:13" s="7" customFormat="1" ht="30" customHeight="1">
      <c r="B7" s="165" t="s">
        <v>6</v>
      </c>
      <c r="C7" s="452" t="s">
        <v>7</v>
      </c>
      <c r="D7" s="452"/>
      <c r="E7" s="452"/>
      <c r="F7" s="453"/>
    </row>
    <row r="8" spans="1:13" s="7" customFormat="1" ht="30" customHeight="1">
      <c r="B8" s="165" t="s">
        <v>8</v>
      </c>
      <c r="C8" s="454"/>
      <c r="D8" s="454"/>
      <c r="E8" s="454"/>
      <c r="F8" s="455"/>
    </row>
    <row r="9" spans="1:13" s="7" customFormat="1" ht="30" customHeight="1">
      <c r="B9" s="165" t="s">
        <v>9</v>
      </c>
      <c r="C9" s="452" t="s">
        <v>10</v>
      </c>
      <c r="D9" s="452"/>
      <c r="E9" s="452"/>
      <c r="F9" s="453"/>
    </row>
    <row r="10" spans="1:13" s="7" customFormat="1" ht="30" customHeight="1">
      <c r="B10" s="165" t="s">
        <v>11</v>
      </c>
      <c r="C10" s="447" t="s">
        <v>12</v>
      </c>
      <c r="D10" s="448"/>
      <c r="E10" s="448"/>
      <c r="F10" s="449"/>
    </row>
    <row r="11" spans="1:13" s="7" customFormat="1" ht="30" customHeight="1">
      <c r="B11" s="165" t="s">
        <v>13</v>
      </c>
      <c r="C11" s="444"/>
      <c r="D11" s="445"/>
      <c r="E11" s="445"/>
      <c r="F11" s="446"/>
    </row>
    <row r="12" spans="1:13" s="14" customFormat="1" ht="30" customHeight="1">
      <c r="B12" s="165" t="s">
        <v>14</v>
      </c>
      <c r="C12" s="403"/>
      <c r="D12" s="404"/>
      <c r="E12" s="404"/>
      <c r="F12" s="405"/>
    </row>
    <row r="13" spans="1:13" s="7" customFormat="1" ht="30" customHeight="1">
      <c r="B13" s="165" t="s">
        <v>15</v>
      </c>
      <c r="C13" s="408" t="s">
        <v>16</v>
      </c>
      <c r="D13" s="409"/>
      <c r="E13" s="409"/>
      <c r="F13" s="410"/>
    </row>
    <row r="14" spans="1:13" s="7" customFormat="1" ht="30" customHeight="1" thickBot="1">
      <c r="B14" s="166" t="s">
        <v>17</v>
      </c>
      <c r="C14" s="417"/>
      <c r="D14" s="418"/>
      <c r="E14" s="418"/>
      <c r="F14" s="419"/>
    </row>
    <row r="15" spans="1:13" ht="30" customHeight="1" thickBot="1">
      <c r="B15" s="1"/>
      <c r="C15" s="2"/>
      <c r="D15" s="2"/>
      <c r="E15" s="2"/>
      <c r="F15" s="2"/>
    </row>
    <row r="16" spans="1:13" ht="59.45" customHeight="1" thickBot="1">
      <c r="B16" s="423" t="str">
        <f>"QUADRO RIASSUNTIVO MONITORAGGIO PERIODICO"</f>
        <v>QUADRO RIASSUNTIVO MONITORAGGIO PERIODICO</v>
      </c>
      <c r="C16" s="406"/>
      <c r="D16" s="406"/>
      <c r="E16" s="406"/>
      <c r="F16" s="406"/>
      <c r="G16" s="423" t="s">
        <v>18</v>
      </c>
      <c r="H16" s="407"/>
      <c r="I16" s="406" t="s">
        <v>19</v>
      </c>
      <c r="J16" s="407"/>
      <c r="K16" s="239" t="s">
        <v>20</v>
      </c>
      <c r="L16" s="239" t="s">
        <v>21</v>
      </c>
      <c r="M16" s="239" t="s">
        <v>22</v>
      </c>
    </row>
    <row r="17" spans="2:13" ht="30" customHeight="1">
      <c r="B17" s="143" t="s">
        <v>23</v>
      </c>
      <c r="C17" s="428">
        <f>'Personale dipendente_reali'!J7</f>
        <v>0</v>
      </c>
      <c r="D17" s="415"/>
      <c r="E17" s="415"/>
      <c r="F17" s="415"/>
      <c r="G17" s="420">
        <f>'Personale dipendente_reali'!H7</f>
        <v>0</v>
      </c>
      <c r="H17" s="416"/>
      <c r="I17" s="415">
        <f>'Personale dipendente_reali'!I7</f>
        <v>0</v>
      </c>
      <c r="J17" s="416"/>
      <c r="K17" s="219">
        <f>'Personale dipendente_reali'!K7</f>
        <v>0</v>
      </c>
      <c r="L17" s="219">
        <f>'Personale dipendente_reali'!L7</f>
        <v>0</v>
      </c>
      <c r="M17" s="219">
        <f>'Personale dipendente_reali'!M7</f>
        <v>0</v>
      </c>
    </row>
    <row r="18" spans="2:13" ht="30" customHeight="1">
      <c r="B18" s="82" t="s">
        <v>24</v>
      </c>
      <c r="C18" s="429">
        <f>'Personale dipendente_standard'!J10</f>
        <v>0</v>
      </c>
      <c r="D18" s="430"/>
      <c r="E18" s="430"/>
      <c r="F18" s="430"/>
      <c r="G18" s="421">
        <f>'Personale dipendente_standard'!H10</f>
        <v>0</v>
      </c>
      <c r="H18" s="422"/>
      <c r="I18" s="437">
        <f>'Personale dipendente_standard'!I10</f>
        <v>0</v>
      </c>
      <c r="J18" s="422"/>
      <c r="K18" s="220">
        <f>'Personale dipendente_standard'!K10</f>
        <v>0</v>
      </c>
      <c r="L18" s="220">
        <f>'Personale dipendente_standard'!L10</f>
        <v>0</v>
      </c>
      <c r="M18" s="220">
        <f>'Personale dipendente_standard'!M10</f>
        <v>0</v>
      </c>
    </row>
    <row r="19" spans="2:13" ht="30" customHeight="1">
      <c r="B19" s="82" t="s">
        <v>25</v>
      </c>
      <c r="C19" s="429">
        <f>'Somministrazione_costi reali '!P3</f>
        <v>0</v>
      </c>
      <c r="D19" s="430"/>
      <c r="E19" s="430"/>
      <c r="F19" s="430"/>
      <c r="G19" s="421">
        <f>'Somministrazione_costi reali '!Q24</f>
        <v>0</v>
      </c>
      <c r="H19" s="422"/>
      <c r="I19" s="437">
        <f>'Somministrazione_costi reali '!R24</f>
        <v>0</v>
      </c>
      <c r="J19" s="422"/>
      <c r="K19" s="220">
        <f>'Somministrazione_costi reali '!S24</f>
        <v>0</v>
      </c>
      <c r="L19" s="220">
        <f>'Somministrazione_costi reali '!T24</f>
        <v>0</v>
      </c>
      <c r="M19" s="220">
        <f>'Somministrazione_costi reali '!U24</f>
        <v>0</v>
      </c>
    </row>
    <row r="20" spans="2:13" ht="30" customHeight="1">
      <c r="B20" s="82" t="s">
        <v>26</v>
      </c>
      <c r="C20" s="429">
        <f>'Somministrazione_costi standard'!E11</f>
        <v>0</v>
      </c>
      <c r="D20" s="430"/>
      <c r="E20" s="430"/>
      <c r="F20" s="430"/>
      <c r="G20" s="421">
        <f>'Somministrazione_costi standard'!J20</f>
        <v>0</v>
      </c>
      <c r="H20" s="422"/>
      <c r="I20" s="437">
        <f>'Somministrazione_costi standard'!K20</f>
        <v>0</v>
      </c>
      <c r="J20" s="422"/>
      <c r="K20" s="220">
        <f>'Somministrazione_costi standard'!M20</f>
        <v>0</v>
      </c>
      <c r="L20" s="220">
        <f>'Somministrazione_costi standard'!N20</f>
        <v>0</v>
      </c>
      <c r="M20" s="220">
        <f>'Somministrazione_costi standard'!O20</f>
        <v>0</v>
      </c>
    </row>
    <row r="21" spans="2:13" ht="30" customHeight="1">
      <c r="B21" s="82" t="s">
        <v>27</v>
      </c>
      <c r="C21" s="429">
        <f>'Perso collaborazione- occasion.'!K1</f>
        <v>0</v>
      </c>
      <c r="D21" s="430"/>
      <c r="E21" s="430"/>
      <c r="F21" s="430"/>
      <c r="G21" s="421">
        <f>'Perso collaborazione- occasion.'!J20</f>
        <v>0</v>
      </c>
      <c r="H21" s="422"/>
      <c r="I21" s="437">
        <f>'Perso collaborazione- occasion.'!K20</f>
        <v>0</v>
      </c>
      <c r="J21" s="422"/>
      <c r="K21" s="220">
        <f>'Perso collaborazione- occasion.'!L20</f>
        <v>0</v>
      </c>
      <c r="L21" s="220">
        <f>'Perso collaborazione- occasion.'!M20</f>
        <v>0</v>
      </c>
      <c r="M21" s="220">
        <f>'Perso collaborazione- occasion.'!N20</f>
        <v>0</v>
      </c>
    </row>
    <row r="22" spans="2:13" ht="30" customHeight="1" thickBot="1">
      <c r="B22" s="144" t="s">
        <v>28</v>
      </c>
      <c r="C22" s="431">
        <f>'Personale in kind'!L1</f>
        <v>0</v>
      </c>
      <c r="D22" s="432"/>
      <c r="E22" s="432"/>
      <c r="F22" s="432"/>
      <c r="G22" s="461">
        <f>'Personale in kind'!K22</f>
        <v>0</v>
      </c>
      <c r="H22" s="457"/>
      <c r="I22" s="456">
        <f>'Personale in kind'!L22</f>
        <v>0</v>
      </c>
      <c r="J22" s="457"/>
      <c r="K22" s="216">
        <f>'Personale in kind'!M22</f>
        <v>0</v>
      </c>
      <c r="L22" s="215">
        <f>'Personale in kind'!N22</f>
        <v>0</v>
      </c>
      <c r="M22" s="220">
        <f>'Personale in kind'!O22</f>
        <v>0</v>
      </c>
    </row>
    <row r="23" spans="2:13" ht="30" customHeight="1" thickTop="1" thickBot="1">
      <c r="B23" s="150" t="s">
        <v>29</v>
      </c>
      <c r="C23" s="411">
        <f>SUM(C17:F22)</f>
        <v>0</v>
      </c>
      <c r="D23" s="412"/>
      <c r="E23" s="412"/>
      <c r="F23" s="412"/>
      <c r="G23" s="438">
        <f>SUM(G17:H22)</f>
        <v>0</v>
      </c>
      <c r="H23" s="439"/>
      <c r="I23" s="412">
        <f>SUM(I17:J22)</f>
        <v>0</v>
      </c>
      <c r="J23" s="439"/>
      <c r="K23" s="218">
        <f>SUM(K17:K22)</f>
        <v>0</v>
      </c>
      <c r="L23" s="217">
        <f>SUM(L17:L22)</f>
        <v>0</v>
      </c>
      <c r="M23" s="217">
        <f>SUM(M17:M22)</f>
        <v>0</v>
      </c>
    </row>
    <row r="24" spans="2:13" ht="30" customHeight="1">
      <c r="B24" s="149" t="s">
        <v>30</v>
      </c>
      <c r="C24" s="433">
        <f>'Strumenti attrezzature'!N1</f>
        <v>0</v>
      </c>
      <c r="D24" s="434"/>
      <c r="E24" s="434"/>
      <c r="F24" s="434"/>
      <c r="G24" s="421">
        <f>'Strumenti attrezzature'!L20</f>
        <v>0</v>
      </c>
      <c r="H24" s="422"/>
      <c r="I24" s="437">
        <f>'Strumenti attrezzature'!M20</f>
        <v>0</v>
      </c>
      <c r="J24" s="422"/>
      <c r="K24" s="259">
        <f>'Strumenti attrezzature'!O20</f>
        <v>0</v>
      </c>
      <c r="L24" s="259">
        <f>'Strumenti attrezzature'!P20</f>
        <v>0</v>
      </c>
      <c r="M24" s="259">
        <f>'Strumenti attrezzature'!Q20</f>
        <v>0</v>
      </c>
    </row>
    <row r="25" spans="2:13" ht="30" customHeight="1">
      <c r="B25" s="147" t="s">
        <v>31</v>
      </c>
      <c r="C25" s="424">
        <f>'Strumenti attrezzature in kind'!I1</f>
        <v>0</v>
      </c>
      <c r="D25" s="425"/>
      <c r="E25" s="425"/>
      <c r="F25" s="425"/>
      <c r="G25" s="421">
        <f>'Strumenti attrezzature in kind'!G21</f>
        <v>0</v>
      </c>
      <c r="H25" s="422"/>
      <c r="I25" s="430">
        <f>'Strumenti attrezzature in kind'!H21</f>
        <v>0</v>
      </c>
      <c r="J25" s="458"/>
      <c r="K25" s="220">
        <f>'Strumenti attrezzature in kind'!J21</f>
        <v>0</v>
      </c>
      <c r="L25" s="220">
        <f>'Strumenti attrezzature in kind'!K21</f>
        <v>0</v>
      </c>
      <c r="M25" s="220">
        <f>'Strumenti attrezzature in kind'!L21</f>
        <v>0</v>
      </c>
    </row>
    <row r="26" spans="2:13" ht="30" customHeight="1" thickBot="1">
      <c r="B26" s="148" t="s">
        <v>32</v>
      </c>
      <c r="C26" s="426">
        <f>Materiali!M1</f>
        <v>0</v>
      </c>
      <c r="D26" s="427"/>
      <c r="E26" s="427"/>
      <c r="F26" s="427"/>
      <c r="G26" s="459">
        <f>Materiali!N21</f>
        <v>0</v>
      </c>
      <c r="H26" s="460"/>
      <c r="I26" s="432">
        <f>Materiali!O21</f>
        <v>0</v>
      </c>
      <c r="J26" s="460"/>
      <c r="K26" s="216">
        <f>Materiali!P21</f>
        <v>0</v>
      </c>
      <c r="L26" s="216">
        <f>Materiali!Q21</f>
        <v>0</v>
      </c>
      <c r="M26" s="216">
        <f>Materiali!R21</f>
        <v>0</v>
      </c>
    </row>
    <row r="27" spans="2:13" ht="40.5" customHeight="1" thickTop="1" thickBot="1">
      <c r="B27" s="150" t="s">
        <v>33</v>
      </c>
      <c r="C27" s="411">
        <f>SUM(C24:F26)</f>
        <v>0</v>
      </c>
      <c r="D27" s="412"/>
      <c r="E27" s="412"/>
      <c r="F27" s="412"/>
      <c r="G27" s="438">
        <f>SUM(G24:H26)</f>
        <v>0</v>
      </c>
      <c r="H27" s="439"/>
      <c r="I27" s="412">
        <f>SUM(I24:J26)</f>
        <v>0</v>
      </c>
      <c r="J27" s="439"/>
      <c r="K27" s="218">
        <f>SUM(K24:K26)</f>
        <v>0</v>
      </c>
      <c r="L27" s="218">
        <f>SUM(L24:L26)</f>
        <v>0</v>
      </c>
      <c r="M27" s="218">
        <f>SUM(M24:M26)</f>
        <v>0</v>
      </c>
    </row>
    <row r="28" spans="2:13" ht="43.5" customHeight="1" thickBot="1">
      <c r="B28" s="151" t="s">
        <v>34</v>
      </c>
      <c r="C28" s="413">
        <f>'Servizi di consulenza'!L1</f>
        <v>0</v>
      </c>
      <c r="D28" s="414"/>
      <c r="E28" s="414"/>
      <c r="F28" s="414"/>
      <c r="G28" s="435">
        <f>'Servizi di consulenza'!M21</f>
        <v>0</v>
      </c>
      <c r="H28" s="436"/>
      <c r="I28" s="414">
        <f>'Servizi di consulenza'!N21</f>
        <v>0</v>
      </c>
      <c r="J28" s="436"/>
      <c r="K28" s="222">
        <f>'Servizi di consulenza'!O21</f>
        <v>0</v>
      </c>
      <c r="L28" s="221">
        <f>'Servizi di consulenza'!P21</f>
        <v>0</v>
      </c>
      <c r="M28" s="221">
        <f>'Servizi di consulenza'!Q21</f>
        <v>0</v>
      </c>
    </row>
    <row r="29" spans="2:13" ht="33" customHeight="1" thickBot="1">
      <c r="B29" s="151" t="s">
        <v>35</v>
      </c>
      <c r="C29" s="413">
        <f>'Licenze e diritti di PI'!K1</f>
        <v>0</v>
      </c>
      <c r="D29" s="414"/>
      <c r="E29" s="414"/>
      <c r="F29" s="414"/>
      <c r="G29" s="435">
        <f>'Licenze e diritti di PI'!L21</f>
        <v>0</v>
      </c>
      <c r="H29" s="436"/>
      <c r="I29" s="414">
        <f>'Licenze e diritti di PI'!M21</f>
        <v>0</v>
      </c>
      <c r="J29" s="436"/>
      <c r="K29" s="222">
        <f>'Licenze e diritti di PI'!N21</f>
        <v>0</v>
      </c>
      <c r="L29" s="221">
        <f>'Licenze e diritti di PI'!O21</f>
        <v>0</v>
      </c>
      <c r="M29" s="221">
        <f>'Licenze e diritti di PI'!P21</f>
        <v>0</v>
      </c>
    </row>
    <row r="30" spans="2:13" ht="42.95" customHeight="1" thickBot="1">
      <c r="B30" s="151" t="s">
        <v>36</v>
      </c>
      <c r="C30" s="413">
        <f>'Altri costi'!K1</f>
        <v>0</v>
      </c>
      <c r="D30" s="414"/>
      <c r="E30" s="414"/>
      <c r="F30" s="414"/>
      <c r="G30" s="435">
        <f>'Altri costi'!L21</f>
        <v>0</v>
      </c>
      <c r="H30" s="436"/>
      <c r="I30" s="414">
        <f>'Altri costi'!M21</f>
        <v>0</v>
      </c>
      <c r="J30" s="436"/>
      <c r="K30" s="222">
        <f>'Altri costi'!N21</f>
        <v>0</v>
      </c>
      <c r="L30" s="221">
        <f>'Altri costi'!O21</f>
        <v>0</v>
      </c>
      <c r="M30" s="221">
        <f>'Altri costi'!P21</f>
        <v>0</v>
      </c>
    </row>
    <row r="31" spans="2:13" ht="30" customHeight="1" thickBot="1">
      <c r="B31" s="151" t="s">
        <v>37</v>
      </c>
      <c r="C31" s="413">
        <f>(C23)*15/100</f>
        <v>0</v>
      </c>
      <c r="D31" s="414"/>
      <c r="E31" s="414"/>
      <c r="F31" s="414"/>
      <c r="G31" s="435">
        <f>G23*15%</f>
        <v>0</v>
      </c>
      <c r="H31" s="436"/>
      <c r="I31" s="414">
        <f>I23*15%</f>
        <v>0</v>
      </c>
      <c r="J31" s="436"/>
      <c r="K31" s="222">
        <f>G31*50%</f>
        <v>0</v>
      </c>
      <c r="L31" s="221">
        <f>I31*25%</f>
        <v>0</v>
      </c>
      <c r="M31" s="221">
        <f>K31+L31</f>
        <v>0</v>
      </c>
    </row>
    <row r="32" spans="2:13" ht="30" customHeight="1" thickBot="1">
      <c r="B32" s="179" t="s">
        <v>38</v>
      </c>
      <c r="C32" s="413">
        <f>'Missioni - Trasferte '!J1</f>
        <v>0</v>
      </c>
      <c r="D32" s="414"/>
      <c r="E32" s="414"/>
      <c r="F32" s="414"/>
      <c r="G32" s="474">
        <f>'Missioni - Trasferte '!K22</f>
        <v>0</v>
      </c>
      <c r="H32" s="475"/>
      <c r="I32" s="476">
        <f>'Missioni - Trasferte '!L22</f>
        <v>0</v>
      </c>
      <c r="J32" s="475"/>
      <c r="K32" s="266">
        <f>'Missioni - Trasferte '!M22</f>
        <v>0</v>
      </c>
      <c r="L32" s="266">
        <f>'Missioni - Trasferte '!N22</f>
        <v>0</v>
      </c>
      <c r="M32" s="266">
        <f>'Missioni - Trasferte '!O22</f>
        <v>0</v>
      </c>
    </row>
    <row r="33" spans="2:13" ht="30" customHeight="1" thickBot="1">
      <c r="B33" s="152" t="s">
        <v>39</v>
      </c>
      <c r="C33" s="479">
        <f>C23+C27+C28+C29+C30+C31+C32</f>
        <v>0</v>
      </c>
      <c r="D33" s="479"/>
      <c r="E33" s="479"/>
      <c r="F33" s="479"/>
      <c r="G33" s="477">
        <f>G23+G27+G28+G29+G30+G31+G32</f>
        <v>0</v>
      </c>
      <c r="H33" s="478"/>
      <c r="I33" s="477">
        <f>I23+I27+I28+I29+I30+I31+I32</f>
        <v>0</v>
      </c>
      <c r="J33" s="478"/>
      <c r="K33" s="224">
        <f>K23+K27+K28+K29+K30+K31+K32</f>
        <v>0</v>
      </c>
      <c r="L33" s="223">
        <f>L23+L27+L28+L29+L30+L31+L32</f>
        <v>0</v>
      </c>
      <c r="M33" s="223">
        <f>M23+M27+M28+M29+M30+M31+M32</f>
        <v>0</v>
      </c>
    </row>
    <row r="34" spans="2:13" ht="30" customHeight="1" thickBot="1">
      <c r="B34" s="213"/>
      <c r="C34" s="214"/>
      <c r="D34" s="214"/>
      <c r="E34" s="214"/>
      <c r="F34" s="214"/>
      <c r="G34" s="214"/>
      <c r="H34" s="214"/>
      <c r="I34" s="214"/>
      <c r="J34" s="214"/>
    </row>
    <row r="35" spans="2:13" ht="30" customHeight="1">
      <c r="B35" s="462" t="s">
        <v>40</v>
      </c>
      <c r="C35" s="463"/>
      <c r="D35" s="463"/>
      <c r="E35" s="463"/>
      <c r="F35" s="463"/>
      <c r="G35" s="463"/>
      <c r="H35" s="463"/>
      <c r="I35" s="463"/>
      <c r="J35" s="463"/>
      <c r="K35" s="463"/>
      <c r="L35" s="463"/>
      <c r="M35" s="464"/>
    </row>
    <row r="36" spans="2:13" ht="15" customHeight="1" thickBot="1">
      <c r="B36" s="465"/>
      <c r="C36" s="466"/>
      <c r="D36" s="466"/>
      <c r="E36" s="466"/>
      <c r="F36" s="466"/>
      <c r="G36" s="466"/>
      <c r="H36" s="466"/>
      <c r="I36" s="466"/>
      <c r="J36" s="466"/>
      <c r="K36" s="466"/>
      <c r="L36" s="466"/>
      <c r="M36" s="467"/>
    </row>
    <row r="37" spans="2:13" ht="24.6" customHeight="1">
      <c r="B37" s="468" t="s">
        <v>41</v>
      </c>
      <c r="C37" s="469"/>
      <c r="D37" s="469"/>
      <c r="E37" s="469"/>
      <c r="F37" s="469"/>
      <c r="G37" s="469"/>
      <c r="H37" s="469"/>
      <c r="I37" s="469"/>
      <c r="J37" s="469"/>
      <c r="K37" s="469"/>
      <c r="L37" s="469"/>
      <c r="M37" s="470"/>
    </row>
    <row r="38" spans="2:13" ht="27" customHeight="1" thickBot="1">
      <c r="B38" s="471"/>
      <c r="C38" s="472"/>
      <c r="D38" s="472"/>
      <c r="E38" s="472"/>
      <c r="F38" s="472"/>
      <c r="G38" s="472"/>
      <c r="H38" s="472"/>
      <c r="I38" s="472"/>
      <c r="J38" s="472"/>
      <c r="K38" s="472"/>
      <c r="L38" s="472"/>
      <c r="M38" s="473"/>
    </row>
    <row r="41" spans="2:13">
      <c r="B41" s="15"/>
    </row>
    <row r="42" spans="2:13">
      <c r="B42" s="15"/>
    </row>
    <row r="43" spans="2:13">
      <c r="B43" s="15"/>
    </row>
  </sheetData>
  <dataConsolidate/>
  <mergeCells count="69">
    <mergeCell ref="B35:M36"/>
    <mergeCell ref="B37:M38"/>
    <mergeCell ref="C32:F32"/>
    <mergeCell ref="G32:H32"/>
    <mergeCell ref="I32:J32"/>
    <mergeCell ref="I33:J33"/>
    <mergeCell ref="G33:H33"/>
    <mergeCell ref="C33:F33"/>
    <mergeCell ref="I18:J18"/>
    <mergeCell ref="I28:J28"/>
    <mergeCell ref="I22:J22"/>
    <mergeCell ref="I23:J23"/>
    <mergeCell ref="G28:H28"/>
    <mergeCell ref="G25:H25"/>
    <mergeCell ref="I25:J25"/>
    <mergeCell ref="G26:H26"/>
    <mergeCell ref="I26:J26"/>
    <mergeCell ref="I21:J21"/>
    <mergeCell ref="G22:H22"/>
    <mergeCell ref="G23:H23"/>
    <mergeCell ref="G19:H19"/>
    <mergeCell ref="I19:J19"/>
    <mergeCell ref="I20:J20"/>
    <mergeCell ref="B1:F2"/>
    <mergeCell ref="B4:F4"/>
    <mergeCell ref="B3:F3"/>
    <mergeCell ref="C11:F11"/>
    <mergeCell ref="C10:F10"/>
    <mergeCell ref="C5:F5"/>
    <mergeCell ref="C6:F6"/>
    <mergeCell ref="C7:F7"/>
    <mergeCell ref="C8:F8"/>
    <mergeCell ref="C9:F9"/>
    <mergeCell ref="G31:H31"/>
    <mergeCell ref="G30:H30"/>
    <mergeCell ref="I24:J24"/>
    <mergeCell ref="G27:H27"/>
    <mergeCell ref="I27:J27"/>
    <mergeCell ref="I31:J31"/>
    <mergeCell ref="I30:J30"/>
    <mergeCell ref="G29:H29"/>
    <mergeCell ref="I29:J29"/>
    <mergeCell ref="G24:H24"/>
    <mergeCell ref="C25:F25"/>
    <mergeCell ref="C29:F29"/>
    <mergeCell ref="C26:F26"/>
    <mergeCell ref="C17:F17"/>
    <mergeCell ref="C18:F18"/>
    <mergeCell ref="C21:F21"/>
    <mergeCell ref="C22:F22"/>
    <mergeCell ref="C24:F24"/>
    <mergeCell ref="C19:F19"/>
    <mergeCell ref="C20:F20"/>
    <mergeCell ref="C12:F12"/>
    <mergeCell ref="I16:J16"/>
    <mergeCell ref="C13:F13"/>
    <mergeCell ref="C23:F23"/>
    <mergeCell ref="C31:F31"/>
    <mergeCell ref="C30:F30"/>
    <mergeCell ref="C27:F27"/>
    <mergeCell ref="C28:F28"/>
    <mergeCell ref="I17:J17"/>
    <mergeCell ref="C14:F14"/>
    <mergeCell ref="G17:H17"/>
    <mergeCell ref="G18:H18"/>
    <mergeCell ref="G16:H16"/>
    <mergeCell ref="G21:H21"/>
    <mergeCell ref="G20:H20"/>
    <mergeCell ref="B16:F16"/>
  </mergeCells>
  <dataValidations disablePrompts="1" count="1">
    <dataValidation type="list" allowBlank="1" showInputMessage="1" showErrorMessage="1" sqref="C13:F13" xr:uid="{32B01C41-BF8C-456B-B1FC-3FB273A8A6A9}">
      <formula1>"Linea 1 - Ammodernamento e funzionamento,Linea 2 - Progetti di innovazione,Linea 3 - Servizi"</formula1>
    </dataValidation>
  </dataValidations>
  <pageMargins left="0.70866141732283472" right="0.70866141732283472" top="1.1417322834645669" bottom="0.74803149606299213" header="0.51181102362204722" footer="0.31496062992125984"/>
  <pageSetup paperSize="9" fitToHeight="0" orientation="landscape" r:id="rId1"/>
  <headerFooter>
    <oddHeader>&amp;C&amp;"Times New Roman,Normale"&amp;16Ministero dello Sviluppo Economico&amp;"Times New Roman,Grassetto" - &amp;"Times New Roman,Normale"DGPICPMI - Div. IX Industrie aerospazio, difesa e sicurezza.</oddHeader>
    <oddFooter xml:space="preserve">&amp;L&amp;P&amp;C&amp;D&amp;R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6">
    <pageSetUpPr fitToPage="1"/>
  </sheetPr>
  <dimension ref="A1:M8"/>
  <sheetViews>
    <sheetView showGridLines="0" topLeftCell="C1" zoomScaleNormal="100" workbookViewId="0">
      <selection activeCell="M3" sqref="M3"/>
    </sheetView>
  </sheetViews>
  <sheetFormatPr defaultColWidth="9.140625" defaultRowHeight="15.6"/>
  <cols>
    <col min="1" max="1" width="28.42578125" style="16" customWidth="1"/>
    <col min="2" max="3" width="22.28515625" style="16" customWidth="1"/>
    <col min="4" max="4" width="18.5703125" style="16" customWidth="1"/>
    <col min="5" max="5" width="11.42578125" style="16" customWidth="1"/>
    <col min="6" max="7" width="12.42578125" style="16" customWidth="1"/>
    <col min="8" max="8" width="11" style="16" customWidth="1"/>
    <col min="9" max="9" width="10.42578125" style="16" customWidth="1"/>
    <col min="10" max="10" width="19" style="16" customWidth="1"/>
    <col min="11" max="11" width="9.140625" style="16" customWidth="1"/>
    <col min="12" max="12" width="9.140625" style="16"/>
    <col min="13" max="13" width="12.42578125" style="16" customWidth="1"/>
    <col min="14" max="16384" width="9.140625" style="16"/>
  </cols>
  <sheetData>
    <row r="1" spans="1:13" s="7" customFormat="1" ht="30" customHeight="1">
      <c r="A1" s="483" t="s">
        <v>42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</row>
    <row r="2" spans="1:13" s="6" customFormat="1" ht="30" customHeight="1" thickBot="1">
      <c r="A2" s="71" t="s">
        <v>43</v>
      </c>
      <c r="B2" s="90" t="s">
        <v>44</v>
      </c>
      <c r="C2" s="90" t="s">
        <v>45</v>
      </c>
      <c r="D2" s="77" t="s">
        <v>46</v>
      </c>
      <c r="E2" s="77" t="s">
        <v>47</v>
      </c>
      <c r="F2" s="77" t="s">
        <v>48</v>
      </c>
      <c r="G2" s="95" t="s">
        <v>49</v>
      </c>
      <c r="H2" s="95" t="s">
        <v>50</v>
      </c>
      <c r="I2" s="95" t="s">
        <v>51</v>
      </c>
      <c r="J2" s="78" t="s">
        <v>52</v>
      </c>
      <c r="K2" s="78" t="s">
        <v>53</v>
      </c>
      <c r="L2" s="78" t="s">
        <v>54</v>
      </c>
      <c r="M2" s="78" t="s">
        <v>55</v>
      </c>
    </row>
    <row r="3" spans="1:13" s="30" customFormat="1" ht="30" customHeight="1">
      <c r="A3" s="88"/>
      <c r="B3" s="91"/>
      <c r="C3" s="145"/>
      <c r="D3" s="93"/>
      <c r="E3" s="268"/>
      <c r="F3" s="274"/>
      <c r="G3" s="272">
        <f>E3+F3</f>
        <v>0</v>
      </c>
      <c r="H3" s="110">
        <f>ROUND(E3*D3,2)</f>
        <v>0</v>
      </c>
      <c r="I3" s="110">
        <f>ROUND(F3*D3,2)</f>
        <v>0</v>
      </c>
      <c r="J3" s="202">
        <f>H3+I3</f>
        <v>0</v>
      </c>
      <c r="K3" s="208">
        <f>ROUND(H3*50%,2)</f>
        <v>0</v>
      </c>
      <c r="L3" s="205">
        <f>ROUND(I3*25%,2)</f>
        <v>0</v>
      </c>
      <c r="M3" s="205">
        <f>K3+L3</f>
        <v>0</v>
      </c>
    </row>
    <row r="4" spans="1:13" s="30" customFormat="1" ht="30" customHeight="1">
      <c r="A4" s="89"/>
      <c r="B4" s="92"/>
      <c r="C4" s="92"/>
      <c r="D4" s="94"/>
      <c r="E4" s="269"/>
      <c r="F4" s="275"/>
      <c r="G4" s="273">
        <f t="shared" ref="G4:G6" si="0">E4+F4</f>
        <v>0</v>
      </c>
      <c r="H4" s="111">
        <f t="shared" ref="H4:H6" si="1">ROUND(E4*D4,2)</f>
        <v>0</v>
      </c>
      <c r="I4" s="111">
        <f t="shared" ref="I4:I6" si="2">ROUND(F4*D4,2)</f>
        <v>0</v>
      </c>
      <c r="J4" s="200">
        <f>H4+I4</f>
        <v>0</v>
      </c>
      <c r="K4" s="211">
        <f t="shared" ref="K4:K6" si="3">ROUND(H4*50%,2)</f>
        <v>0</v>
      </c>
      <c r="L4" s="201">
        <f t="shared" ref="L4:L6" si="4">ROUND(I4*25%,2)</f>
        <v>0</v>
      </c>
      <c r="M4" s="201">
        <f>K4+L4</f>
        <v>0</v>
      </c>
    </row>
    <row r="5" spans="1:13" s="30" customFormat="1" ht="30" customHeight="1">
      <c r="A5" s="89"/>
      <c r="B5" s="92"/>
      <c r="C5" s="92"/>
      <c r="D5" s="94"/>
      <c r="E5" s="269"/>
      <c r="F5" s="275"/>
      <c r="G5" s="273">
        <f t="shared" si="0"/>
        <v>0</v>
      </c>
      <c r="H5" s="111">
        <f t="shared" si="1"/>
        <v>0</v>
      </c>
      <c r="I5" s="111">
        <f t="shared" si="2"/>
        <v>0</v>
      </c>
      <c r="J5" s="200">
        <f>H5+I5</f>
        <v>0</v>
      </c>
      <c r="K5" s="211">
        <f t="shared" si="3"/>
        <v>0</v>
      </c>
      <c r="L5" s="201">
        <f t="shared" si="4"/>
        <v>0</v>
      </c>
      <c r="M5" s="201">
        <f>K5+L5</f>
        <v>0</v>
      </c>
    </row>
    <row r="6" spans="1:13" s="30" customFormat="1" ht="30" customHeight="1" thickBot="1">
      <c r="A6" s="97"/>
      <c r="B6" s="98"/>
      <c r="C6" s="98"/>
      <c r="D6" s="99"/>
      <c r="E6" s="270"/>
      <c r="F6" s="276"/>
      <c r="G6" s="277">
        <f t="shared" si="0"/>
        <v>0</v>
      </c>
      <c r="H6" s="112">
        <f t="shared" si="1"/>
        <v>0</v>
      </c>
      <c r="I6" s="114">
        <f t="shared" si="2"/>
        <v>0</v>
      </c>
      <c r="J6" s="203">
        <f>H6+I6</f>
        <v>0</v>
      </c>
      <c r="K6" s="210">
        <f t="shared" si="3"/>
        <v>0</v>
      </c>
      <c r="L6" s="206">
        <f t="shared" si="4"/>
        <v>0</v>
      </c>
      <c r="M6" s="206">
        <f>K6+L6</f>
        <v>0</v>
      </c>
    </row>
    <row r="7" spans="1:13" s="30" customFormat="1" ht="30" customHeight="1" thickBot="1">
      <c r="A7" s="480" t="s">
        <v>39</v>
      </c>
      <c r="B7" s="481"/>
      <c r="C7" s="481"/>
      <c r="D7" s="482"/>
      <c r="E7" s="271">
        <f t="shared" ref="E7:J7" si="5">SUM(E3:E6)</f>
        <v>0</v>
      </c>
      <c r="F7" s="271">
        <f t="shared" si="5"/>
        <v>0</v>
      </c>
      <c r="G7" s="271">
        <f t="shared" si="5"/>
        <v>0</v>
      </c>
      <c r="H7" s="135">
        <f t="shared" si="5"/>
        <v>0</v>
      </c>
      <c r="I7" s="135">
        <f t="shared" si="5"/>
        <v>0</v>
      </c>
      <c r="J7" s="204">
        <f t="shared" si="5"/>
        <v>0</v>
      </c>
      <c r="K7" s="209">
        <f t="shared" ref="K7:L7" si="6">SUM(K3:K6)</f>
        <v>0</v>
      </c>
      <c r="L7" s="115">
        <f t="shared" si="6"/>
        <v>0</v>
      </c>
      <c r="M7" s="207">
        <f t="shared" ref="M7" si="7">SUM(M3:M6)</f>
        <v>0</v>
      </c>
    </row>
    <row r="8" spans="1:13" s="30" customFormat="1" ht="30" customHeight="1">
      <c r="A8" s="84"/>
      <c r="B8" s="84"/>
      <c r="C8" s="84"/>
      <c r="D8" s="86"/>
      <c r="E8" s="85"/>
      <c r="F8" s="85"/>
      <c r="G8" s="85"/>
      <c r="H8" s="85"/>
      <c r="I8" s="85"/>
      <c r="J8" s="87"/>
    </row>
  </sheetData>
  <mergeCells count="2">
    <mergeCell ref="A7:D7"/>
    <mergeCell ref="A1:M1"/>
  </mergeCell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3780-5E70-4A62-BA7C-C082955BDF67}">
  <sheetPr>
    <pageSetUpPr fitToPage="1"/>
  </sheetPr>
  <dimension ref="A1:M17"/>
  <sheetViews>
    <sheetView showGridLines="0" topLeftCell="C1" zoomScaleNormal="100" workbookViewId="0">
      <selection activeCell="N4" sqref="N4:N6"/>
    </sheetView>
  </sheetViews>
  <sheetFormatPr defaultColWidth="9.140625" defaultRowHeight="15.6"/>
  <cols>
    <col min="1" max="1" width="37.7109375" style="16" customWidth="1"/>
    <col min="2" max="2" width="21.5703125" style="16" customWidth="1"/>
    <col min="3" max="3" width="24.140625" style="16" customWidth="1"/>
    <col min="4" max="4" width="18.42578125" style="16" customWidth="1"/>
    <col min="5" max="5" width="13.140625" style="16" customWidth="1"/>
    <col min="6" max="6" width="12.7109375" style="16" customWidth="1"/>
    <col min="7" max="7" width="11.85546875" style="16" customWidth="1"/>
    <col min="8" max="9" width="14.85546875" style="16" customWidth="1"/>
    <col min="10" max="10" width="18.5703125" style="16" customWidth="1"/>
    <col min="11" max="16384" width="9.140625" style="16"/>
  </cols>
  <sheetData>
    <row r="1" spans="1:13" s="7" customFormat="1" ht="30" customHeight="1" thickBot="1">
      <c r="A1" s="489" t="s">
        <v>56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1"/>
    </row>
    <row r="2" spans="1:13" s="30" customFormat="1" ht="30" customHeight="1">
      <c r="A2" s="494" t="s">
        <v>43</v>
      </c>
      <c r="B2" s="496" t="s">
        <v>44</v>
      </c>
      <c r="C2" s="496" t="s">
        <v>57</v>
      </c>
      <c r="D2" s="496" t="s">
        <v>58</v>
      </c>
      <c r="E2" s="496" t="s">
        <v>47</v>
      </c>
      <c r="F2" s="496" t="s">
        <v>48</v>
      </c>
      <c r="G2" s="496" t="s">
        <v>49</v>
      </c>
      <c r="H2" s="496" t="s">
        <v>50</v>
      </c>
      <c r="I2" s="496" t="s">
        <v>51</v>
      </c>
      <c r="J2" s="498" t="s">
        <v>52</v>
      </c>
      <c r="K2" s="485" t="s">
        <v>53</v>
      </c>
      <c r="L2" s="487" t="s">
        <v>54</v>
      </c>
      <c r="M2" s="487" t="s">
        <v>55</v>
      </c>
    </row>
    <row r="3" spans="1:13" s="30" customFormat="1" ht="30" customHeight="1" thickBot="1">
      <c r="A3" s="495"/>
      <c r="B3" s="497"/>
      <c r="C3" s="497"/>
      <c r="D3" s="497"/>
      <c r="E3" s="497"/>
      <c r="F3" s="497"/>
      <c r="G3" s="497"/>
      <c r="H3" s="497"/>
      <c r="I3" s="497"/>
      <c r="J3" s="499"/>
      <c r="K3" s="486"/>
      <c r="L3" s="488"/>
      <c r="M3" s="488"/>
    </row>
    <row r="4" spans="1:13" s="30" customFormat="1" ht="30" customHeight="1">
      <c r="A4" s="368"/>
      <c r="B4" s="174"/>
      <c r="C4" s="113"/>
      <c r="D4" s="174"/>
      <c r="E4" s="295"/>
      <c r="F4" s="269"/>
      <c r="G4" s="369">
        <f>E4+F4</f>
        <v>0</v>
      </c>
      <c r="H4" s="370">
        <f>ROUND(C4*E4,2)</f>
        <v>0</v>
      </c>
      <c r="I4" s="370">
        <f>ROUND(C4*F4,2)</f>
        <v>0</v>
      </c>
      <c r="J4" s="371">
        <f>H4+I4</f>
        <v>0</v>
      </c>
      <c r="K4" s="373">
        <f>ROUND(H4*50%,2)</f>
        <v>0</v>
      </c>
      <c r="L4" s="373">
        <f>ROUND(I4*25%,2)</f>
        <v>0</v>
      </c>
      <c r="M4" s="373">
        <f>K4+L4</f>
        <v>0</v>
      </c>
    </row>
    <row r="5" spans="1:13" s="30" customFormat="1" ht="30" customHeight="1">
      <c r="A5" s="366"/>
      <c r="B5" s="72"/>
      <c r="C5" s="94"/>
      <c r="D5" s="72"/>
      <c r="E5" s="269"/>
      <c r="F5" s="269"/>
      <c r="G5" s="273">
        <f t="shared" ref="G5:G6" si="0">E5+F5</f>
        <v>0</v>
      </c>
      <c r="H5" s="111">
        <f t="shared" ref="H5:H9" si="1">ROUND(C5*E5,2)</f>
        <v>0</v>
      </c>
      <c r="I5" s="111">
        <f t="shared" ref="I5:I9" si="2">ROUND(C5*F5,2)</f>
        <v>0</v>
      </c>
      <c r="J5" s="367">
        <f t="shared" ref="J5:J6" si="3">H5+I5</f>
        <v>0</v>
      </c>
      <c r="K5" s="373">
        <f t="shared" ref="K5:K9" si="4">ROUND(H5*50%,2)</f>
        <v>0</v>
      </c>
      <c r="L5" s="373">
        <f t="shared" ref="L5:L9" si="5">ROUND(I5*25%,2)</f>
        <v>0</v>
      </c>
      <c r="M5" s="372">
        <f t="shared" ref="M5:M6" si="6">K5+L5</f>
        <v>0</v>
      </c>
    </row>
    <row r="6" spans="1:13" s="30" customFormat="1" ht="30" customHeight="1">
      <c r="A6" s="366"/>
      <c r="B6" s="72"/>
      <c r="C6" s="94"/>
      <c r="D6" s="72"/>
      <c r="E6" s="269"/>
      <c r="F6" s="269"/>
      <c r="G6" s="273">
        <f t="shared" si="0"/>
        <v>0</v>
      </c>
      <c r="H6" s="111">
        <f t="shared" si="1"/>
        <v>0</v>
      </c>
      <c r="I6" s="111">
        <f t="shared" si="2"/>
        <v>0</v>
      </c>
      <c r="J6" s="367">
        <f t="shared" si="3"/>
        <v>0</v>
      </c>
      <c r="K6" s="373">
        <f t="shared" si="4"/>
        <v>0</v>
      </c>
      <c r="L6" s="373">
        <f t="shared" si="5"/>
        <v>0</v>
      </c>
      <c r="M6" s="372">
        <f t="shared" si="6"/>
        <v>0</v>
      </c>
    </row>
    <row r="7" spans="1:13" s="30" customFormat="1" ht="30" customHeight="1">
      <c r="A7" s="366"/>
      <c r="B7" s="72"/>
      <c r="C7" s="94"/>
      <c r="D7" s="72"/>
      <c r="E7" s="269"/>
      <c r="F7" s="269"/>
      <c r="G7" s="273">
        <f t="shared" ref="G7:G9" si="7">E7+F7</f>
        <v>0</v>
      </c>
      <c r="H7" s="111">
        <f t="shared" si="1"/>
        <v>0</v>
      </c>
      <c r="I7" s="111">
        <f t="shared" si="2"/>
        <v>0</v>
      </c>
      <c r="J7" s="367">
        <f t="shared" ref="J7:J9" si="8">H7+I7</f>
        <v>0</v>
      </c>
      <c r="K7" s="373">
        <f t="shared" si="4"/>
        <v>0</v>
      </c>
      <c r="L7" s="373">
        <f t="shared" si="5"/>
        <v>0</v>
      </c>
      <c r="M7" s="372">
        <f>K7+L7</f>
        <v>0</v>
      </c>
    </row>
    <row r="8" spans="1:13" s="30" customFormat="1" ht="30" customHeight="1">
      <c r="A8" s="89"/>
      <c r="B8" s="72"/>
      <c r="C8" s="113"/>
      <c r="D8" s="72"/>
      <c r="E8" s="269"/>
      <c r="F8" s="269"/>
      <c r="G8" s="273">
        <f t="shared" si="7"/>
        <v>0</v>
      </c>
      <c r="H8" s="111">
        <f t="shared" si="1"/>
        <v>0</v>
      </c>
      <c r="I8" s="111">
        <f t="shared" si="2"/>
        <v>0</v>
      </c>
      <c r="J8" s="367">
        <f t="shared" si="8"/>
        <v>0</v>
      </c>
      <c r="K8" s="373">
        <f t="shared" si="4"/>
        <v>0</v>
      </c>
      <c r="L8" s="373">
        <f t="shared" si="5"/>
        <v>0</v>
      </c>
      <c r="M8" s="372">
        <f>K8+L8</f>
        <v>0</v>
      </c>
    </row>
    <row r="9" spans="1:13" s="30" customFormat="1" ht="30" customHeight="1" thickBot="1">
      <c r="A9" s="374"/>
      <c r="B9" s="375"/>
      <c r="C9" s="376"/>
      <c r="D9" s="375"/>
      <c r="E9" s="377"/>
      <c r="F9" s="377"/>
      <c r="G9" s="378">
        <f t="shared" si="7"/>
        <v>0</v>
      </c>
      <c r="H9" s="379">
        <f t="shared" si="1"/>
        <v>0</v>
      </c>
      <c r="I9" s="379">
        <f t="shared" si="2"/>
        <v>0</v>
      </c>
      <c r="J9" s="380">
        <f t="shared" si="8"/>
        <v>0</v>
      </c>
      <c r="K9" s="373">
        <f t="shared" si="4"/>
        <v>0</v>
      </c>
      <c r="L9" s="373">
        <f t="shared" si="5"/>
        <v>0</v>
      </c>
      <c r="M9" s="381">
        <f>K9+L9</f>
        <v>0</v>
      </c>
    </row>
    <row r="10" spans="1:13" s="30" customFormat="1" ht="30" customHeight="1" thickBot="1">
      <c r="A10" s="480" t="s">
        <v>39</v>
      </c>
      <c r="B10" s="481"/>
      <c r="C10" s="481"/>
      <c r="D10" s="482"/>
      <c r="E10" s="382">
        <f t="shared" ref="E10:M10" si="9">SUM(E4:E9)</f>
        <v>0</v>
      </c>
      <c r="F10" s="382">
        <f t="shared" si="9"/>
        <v>0</v>
      </c>
      <c r="G10" s="382">
        <f t="shared" si="9"/>
        <v>0</v>
      </c>
      <c r="H10" s="383">
        <f t="shared" si="9"/>
        <v>0</v>
      </c>
      <c r="I10" s="383">
        <f t="shared" si="9"/>
        <v>0</v>
      </c>
      <c r="J10" s="384">
        <f t="shared" si="9"/>
        <v>0</v>
      </c>
      <c r="K10" s="385">
        <f t="shared" si="9"/>
        <v>0</v>
      </c>
      <c r="L10" s="386">
        <f t="shared" si="9"/>
        <v>0</v>
      </c>
      <c r="M10" s="387">
        <f t="shared" si="9"/>
        <v>0</v>
      </c>
    </row>
    <row r="13" spans="1:13" ht="15.95" thickBot="1"/>
    <row r="14" spans="1:13" ht="15.95" thickBot="1">
      <c r="A14" s="492" t="s">
        <v>59</v>
      </c>
      <c r="B14" s="493"/>
    </row>
    <row r="15" spans="1:13">
      <c r="A15" s="153" t="s">
        <v>60</v>
      </c>
      <c r="B15" s="154">
        <v>83</v>
      </c>
    </row>
    <row r="16" spans="1:13">
      <c r="A16" s="155" t="s">
        <v>61</v>
      </c>
      <c r="B16" s="156">
        <v>47</v>
      </c>
    </row>
    <row r="17" spans="1:2" ht="15.95" thickBot="1">
      <c r="A17" s="157" t="s">
        <v>62</v>
      </c>
      <c r="B17" s="158">
        <v>30</v>
      </c>
    </row>
  </sheetData>
  <mergeCells count="16">
    <mergeCell ref="K2:K3"/>
    <mergeCell ref="L2:L3"/>
    <mergeCell ref="M2:M3"/>
    <mergeCell ref="A1:M1"/>
    <mergeCell ref="A14:B14"/>
    <mergeCell ref="A2:A3"/>
    <mergeCell ref="E2:E3"/>
    <mergeCell ref="B2:B3"/>
    <mergeCell ref="C2:C3"/>
    <mergeCell ref="F2:F3"/>
    <mergeCell ref="J2:J3"/>
    <mergeCell ref="G2:G3"/>
    <mergeCell ref="H2:H3"/>
    <mergeCell ref="I2:I3"/>
    <mergeCell ref="D2:D3"/>
    <mergeCell ref="A10:D10"/>
  </mergeCells>
  <dataValidations count="1">
    <dataValidation type="list" allowBlank="1" showInputMessage="1" showErrorMessage="1" sqref="C4:C9" xr:uid="{3BF0A6A9-25AF-4279-B66A-69FD79235F0A}">
      <formula1>$B$15:$B$17</formula1>
    </dataValidation>
  </dataValidations>
  <pageMargins left="0.7" right="0.7" top="0.75" bottom="0.75" header="0.3" footer="0.3"/>
  <pageSetup paperSize="9" scale="74" fitToHeight="0" orientation="landscape" r:id="rId1"/>
  <headerFooter>
    <oddHeader>&amp;CCosti del personale dipendente</oddHeader>
    <oddFooter xml:space="preserve">&amp;L&amp;P&amp;C&amp;D&amp;R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E7A1-1457-447B-9997-AD5BEF1DFC3F}">
  <dimension ref="A1:Y24"/>
  <sheetViews>
    <sheetView topLeftCell="N1" zoomScaleNormal="100" workbookViewId="0">
      <selection activeCell="T6" sqref="T6"/>
    </sheetView>
  </sheetViews>
  <sheetFormatPr defaultColWidth="9.140625" defaultRowHeight="15.6"/>
  <cols>
    <col min="1" max="1" width="28.42578125" style="16" customWidth="1"/>
    <col min="2" max="2" width="28" style="16" customWidth="1"/>
    <col min="3" max="3" width="24.140625" style="16" customWidth="1"/>
    <col min="4" max="4" width="24.5703125" style="16" customWidth="1"/>
    <col min="5" max="5" width="18.5703125" style="16" customWidth="1"/>
    <col min="6" max="6" width="24.42578125" style="16" customWidth="1"/>
    <col min="7" max="7" width="16.7109375" style="16" customWidth="1"/>
    <col min="8" max="10" width="14.42578125" style="16" customWidth="1"/>
    <col min="11" max="11" width="24.42578125" style="16" customWidth="1"/>
    <col min="12" max="12" width="13.85546875" style="16" customWidth="1"/>
    <col min="13" max="14" width="12.7109375" style="16" customWidth="1"/>
    <col min="15" max="15" width="20.140625" style="16" customWidth="1"/>
    <col min="16" max="16" width="15.85546875" style="16" customWidth="1"/>
    <col min="17" max="18" width="14" customWidth="1"/>
    <col min="19" max="19" width="15" style="16" bestFit="1" customWidth="1"/>
    <col min="20" max="20" width="15.140625" style="16" bestFit="1" customWidth="1"/>
    <col min="21" max="21" width="11.5703125" style="16" bestFit="1" customWidth="1"/>
    <col min="22" max="16384" width="9.140625" style="16"/>
  </cols>
  <sheetData>
    <row r="1" spans="1:25" ht="18.600000000000001">
      <c r="Q1" s="137"/>
      <c r="R1" s="162">
        <f>COUNTIF(R6:R23,R24)</f>
        <v>18</v>
      </c>
    </row>
    <row r="2" spans="1:25" ht="15.95" thickBot="1"/>
    <row r="3" spans="1:25" s="11" customFormat="1" ht="18.95" thickBot="1">
      <c r="A3" s="505" t="s">
        <v>63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7"/>
      <c r="O3" s="199" t="s">
        <v>39</v>
      </c>
      <c r="P3" s="365">
        <f>Q24+R24</f>
        <v>0</v>
      </c>
      <c r="U3" s="79">
        <f>SUMIF($F$1:$F$9,"orientamento",$P$1:$P$9)</f>
        <v>0</v>
      </c>
      <c r="V3" s="79">
        <f>SUMIF($F$1:$F$9,"formazione",$P$1:$P$9)</f>
        <v>0</v>
      </c>
      <c r="W3" s="79">
        <f>SUMIF($F$1:$F$9,"gestione progetti di innovazione",$P$1:$P$9)</f>
        <v>0</v>
      </c>
      <c r="X3" s="79"/>
      <c r="Y3" s="79"/>
    </row>
    <row r="4" spans="1:25" s="7" customFormat="1" ht="15.6" customHeight="1">
      <c r="A4" s="510" t="s">
        <v>64</v>
      </c>
      <c r="B4" s="508" t="s">
        <v>65</v>
      </c>
      <c r="C4" s="508" t="s">
        <v>66</v>
      </c>
      <c r="D4" s="508" t="s">
        <v>67</v>
      </c>
      <c r="E4" s="516" t="s">
        <v>68</v>
      </c>
      <c r="F4" s="508" t="s">
        <v>69</v>
      </c>
      <c r="G4" s="508" t="s">
        <v>70</v>
      </c>
      <c r="H4" s="508" t="s">
        <v>71</v>
      </c>
      <c r="I4" s="508" t="s">
        <v>72</v>
      </c>
      <c r="J4" s="496" t="s">
        <v>73</v>
      </c>
      <c r="K4" s="508" t="s">
        <v>74</v>
      </c>
      <c r="L4" s="508" t="s">
        <v>75</v>
      </c>
      <c r="M4" s="508" t="s">
        <v>76</v>
      </c>
      <c r="N4" s="508" t="s">
        <v>77</v>
      </c>
      <c r="O4" s="512" t="s">
        <v>78</v>
      </c>
      <c r="P4" s="514" t="s">
        <v>79</v>
      </c>
      <c r="Q4" s="501" t="s">
        <v>80</v>
      </c>
      <c r="R4" s="503" t="s">
        <v>81</v>
      </c>
      <c r="S4" s="487" t="s">
        <v>53</v>
      </c>
      <c r="T4" s="487" t="s">
        <v>54</v>
      </c>
      <c r="U4" s="487" t="s">
        <v>55</v>
      </c>
      <c r="V4" s="18"/>
      <c r="W4" s="18"/>
      <c r="X4" s="18"/>
      <c r="Y4" s="18"/>
    </row>
    <row r="5" spans="1:25" s="7" customFormat="1" ht="51" customHeight="1" thickBot="1">
      <c r="A5" s="511"/>
      <c r="B5" s="509"/>
      <c r="C5" s="509"/>
      <c r="D5" s="509"/>
      <c r="E5" s="517"/>
      <c r="F5" s="509"/>
      <c r="G5" s="509"/>
      <c r="H5" s="509"/>
      <c r="I5" s="509"/>
      <c r="J5" s="497"/>
      <c r="K5" s="509"/>
      <c r="L5" s="509"/>
      <c r="M5" s="509"/>
      <c r="N5" s="509"/>
      <c r="O5" s="513"/>
      <c r="P5" s="515"/>
      <c r="Q5" s="502"/>
      <c r="R5" s="504"/>
      <c r="S5" s="488"/>
      <c r="T5" s="488"/>
      <c r="U5" s="500"/>
      <c r="V5" s="18"/>
      <c r="W5" s="18"/>
      <c r="X5" s="18"/>
      <c r="Y5" s="18"/>
    </row>
    <row r="6" spans="1:25" s="7" customFormat="1">
      <c r="A6" s="188"/>
      <c r="B6" s="189"/>
      <c r="C6" s="42"/>
      <c r="D6" s="42"/>
      <c r="E6" s="225"/>
      <c r="F6" s="42"/>
      <c r="G6" s="191"/>
      <c r="H6" s="191"/>
      <c r="I6" s="191"/>
      <c r="J6" s="191"/>
      <c r="K6" s="191"/>
      <c r="L6" s="278"/>
      <c r="M6" s="278"/>
      <c r="N6" s="279">
        <f t="shared" ref="N6:N23" si="0">L6+M6</f>
        <v>0</v>
      </c>
      <c r="O6" s="285">
        <v>0</v>
      </c>
      <c r="P6" s="287">
        <f>ROUND(N6*O6,2)</f>
        <v>0</v>
      </c>
      <c r="Q6" s="287">
        <f>ROUND(L6*O6,2)</f>
        <v>0</v>
      </c>
      <c r="R6" s="389">
        <f>ROUND(M6*O6,2)</f>
        <v>0</v>
      </c>
      <c r="S6" s="288">
        <f>ROUND(Q6*50%,2)</f>
        <v>0</v>
      </c>
      <c r="T6" s="288">
        <f>ROUND(R6*25%,2)</f>
        <v>0</v>
      </c>
      <c r="U6" s="289">
        <f>S6+T6</f>
        <v>0</v>
      </c>
      <c r="V6" s="18"/>
      <c r="W6" s="18"/>
      <c r="X6" s="18"/>
      <c r="Y6" s="18" t="s">
        <v>82</v>
      </c>
    </row>
    <row r="7" spans="1:25" s="7" customFormat="1">
      <c r="A7" s="22"/>
      <c r="B7" s="169"/>
      <c r="C7" s="23"/>
      <c r="D7" s="23"/>
      <c r="E7" s="24"/>
      <c r="F7" s="23"/>
      <c r="G7" s="33"/>
      <c r="H7" s="33"/>
      <c r="I7" s="33"/>
      <c r="J7" s="33"/>
      <c r="K7" s="33"/>
      <c r="L7" s="280"/>
      <c r="M7" s="280"/>
      <c r="N7" s="281">
        <f t="shared" si="0"/>
        <v>0</v>
      </c>
      <c r="O7" s="285">
        <v>0</v>
      </c>
      <c r="P7" s="287">
        <f t="shared" ref="P7:P23" si="1">ROUND(N7*O7,2)</f>
        <v>0</v>
      </c>
      <c r="Q7" s="287">
        <f t="shared" ref="Q7:Q23" si="2">ROUND(L7*O7,2)</f>
        <v>0</v>
      </c>
      <c r="R7" s="389">
        <f t="shared" ref="R7:R23" si="3">ROUND(M7*O7,2)</f>
        <v>0</v>
      </c>
      <c r="S7" s="291">
        <f t="shared" ref="S7:S23" si="4">ROUND(Q7*50%,2)</f>
        <v>0</v>
      </c>
      <c r="T7" s="291">
        <f t="shared" ref="T7:T23" si="5">ROUND(R7*25%,2)</f>
        <v>0</v>
      </c>
      <c r="U7" s="292">
        <f t="shared" ref="U7:U23" si="6">S7+T7</f>
        <v>0</v>
      </c>
      <c r="V7" s="18"/>
      <c r="W7" s="18"/>
      <c r="X7" s="18"/>
      <c r="Y7" s="18" t="s">
        <v>83</v>
      </c>
    </row>
    <row r="8" spans="1:25" s="7" customFormat="1">
      <c r="A8" s="22"/>
      <c r="B8" s="169"/>
      <c r="C8" s="23"/>
      <c r="D8" s="23"/>
      <c r="E8" s="24"/>
      <c r="F8" s="23"/>
      <c r="G8" s="33"/>
      <c r="H8" s="33"/>
      <c r="I8" s="33"/>
      <c r="J8" s="33"/>
      <c r="K8" s="33"/>
      <c r="L8" s="280"/>
      <c r="M8" s="280"/>
      <c r="N8" s="281">
        <f t="shared" si="0"/>
        <v>0</v>
      </c>
      <c r="O8" s="285">
        <v>0</v>
      </c>
      <c r="P8" s="287">
        <f t="shared" si="1"/>
        <v>0</v>
      </c>
      <c r="Q8" s="287">
        <f t="shared" si="2"/>
        <v>0</v>
      </c>
      <c r="R8" s="389">
        <f t="shared" si="3"/>
        <v>0</v>
      </c>
      <c r="S8" s="291">
        <f t="shared" si="4"/>
        <v>0</v>
      </c>
      <c r="T8" s="291">
        <f t="shared" si="5"/>
        <v>0</v>
      </c>
      <c r="U8" s="292">
        <f t="shared" si="6"/>
        <v>0</v>
      </c>
      <c r="V8" s="18"/>
      <c r="W8" s="18"/>
      <c r="X8" s="18"/>
      <c r="Y8" s="18" t="s">
        <v>84</v>
      </c>
    </row>
    <row r="9" spans="1:25" s="7" customFormat="1">
      <c r="A9" s="22"/>
      <c r="B9" s="169"/>
      <c r="C9" s="23"/>
      <c r="D9" s="23"/>
      <c r="E9" s="24"/>
      <c r="F9" s="23"/>
      <c r="G9" s="33"/>
      <c r="H9" s="33"/>
      <c r="I9" s="33"/>
      <c r="J9" s="33"/>
      <c r="K9" s="33"/>
      <c r="L9" s="280"/>
      <c r="M9" s="280"/>
      <c r="N9" s="281">
        <f t="shared" si="0"/>
        <v>0</v>
      </c>
      <c r="O9" s="285">
        <v>0</v>
      </c>
      <c r="P9" s="287">
        <f t="shared" si="1"/>
        <v>0</v>
      </c>
      <c r="Q9" s="287">
        <f t="shared" si="2"/>
        <v>0</v>
      </c>
      <c r="R9" s="389">
        <f t="shared" si="3"/>
        <v>0</v>
      </c>
      <c r="S9" s="291">
        <f t="shared" si="4"/>
        <v>0</v>
      </c>
      <c r="T9" s="291">
        <f t="shared" si="5"/>
        <v>0</v>
      </c>
      <c r="U9" s="292">
        <f t="shared" si="6"/>
        <v>0</v>
      </c>
    </row>
    <row r="10" spans="1:25" s="7" customFormat="1">
      <c r="A10" s="22"/>
      <c r="B10" s="169"/>
      <c r="C10" s="23"/>
      <c r="D10" s="23"/>
      <c r="E10" s="24"/>
      <c r="F10" s="23"/>
      <c r="G10" s="33"/>
      <c r="H10" s="33"/>
      <c r="I10" s="33"/>
      <c r="J10" s="33"/>
      <c r="K10" s="33"/>
      <c r="L10" s="280"/>
      <c r="M10" s="280"/>
      <c r="N10" s="281">
        <f t="shared" si="0"/>
        <v>0</v>
      </c>
      <c r="O10" s="285">
        <v>0</v>
      </c>
      <c r="P10" s="287">
        <f t="shared" si="1"/>
        <v>0</v>
      </c>
      <c r="Q10" s="287">
        <f t="shared" si="2"/>
        <v>0</v>
      </c>
      <c r="R10" s="389">
        <f t="shared" si="3"/>
        <v>0</v>
      </c>
      <c r="S10" s="291">
        <f t="shared" si="4"/>
        <v>0</v>
      </c>
      <c r="T10" s="291">
        <f t="shared" si="5"/>
        <v>0</v>
      </c>
      <c r="U10" s="292">
        <f>S10+T10</f>
        <v>0</v>
      </c>
    </row>
    <row r="11" spans="1:25" s="7" customFormat="1">
      <c r="A11" s="22"/>
      <c r="B11" s="169"/>
      <c r="C11" s="23"/>
      <c r="D11" s="23"/>
      <c r="E11" s="24"/>
      <c r="F11" s="23"/>
      <c r="G11" s="33"/>
      <c r="H11" s="33"/>
      <c r="I11" s="33"/>
      <c r="J11" s="33"/>
      <c r="K11" s="33"/>
      <c r="L11" s="280"/>
      <c r="M11" s="280"/>
      <c r="N11" s="281">
        <f t="shared" si="0"/>
        <v>0</v>
      </c>
      <c r="O11" s="285">
        <v>0</v>
      </c>
      <c r="P11" s="287">
        <f t="shared" si="1"/>
        <v>0</v>
      </c>
      <c r="Q11" s="287">
        <f t="shared" si="2"/>
        <v>0</v>
      </c>
      <c r="R11" s="389">
        <f t="shared" si="3"/>
        <v>0</v>
      </c>
      <c r="S11" s="291">
        <f t="shared" si="4"/>
        <v>0</v>
      </c>
      <c r="T11" s="291">
        <f t="shared" si="5"/>
        <v>0</v>
      </c>
      <c r="U11" s="292">
        <f t="shared" si="6"/>
        <v>0</v>
      </c>
    </row>
    <row r="12" spans="1:25">
      <c r="A12" s="22"/>
      <c r="B12" s="169"/>
      <c r="C12" s="23"/>
      <c r="D12" s="23"/>
      <c r="E12" s="24"/>
      <c r="F12" s="23"/>
      <c r="G12" s="33"/>
      <c r="H12" s="33"/>
      <c r="I12" s="33"/>
      <c r="J12" s="33"/>
      <c r="K12" s="33"/>
      <c r="L12" s="280"/>
      <c r="M12" s="280"/>
      <c r="N12" s="281">
        <f t="shared" si="0"/>
        <v>0</v>
      </c>
      <c r="O12" s="285">
        <v>0</v>
      </c>
      <c r="P12" s="287">
        <f t="shared" si="1"/>
        <v>0</v>
      </c>
      <c r="Q12" s="287">
        <f t="shared" si="2"/>
        <v>0</v>
      </c>
      <c r="R12" s="389">
        <f t="shared" si="3"/>
        <v>0</v>
      </c>
      <c r="S12" s="291">
        <f t="shared" si="4"/>
        <v>0</v>
      </c>
      <c r="T12" s="291">
        <f t="shared" si="5"/>
        <v>0</v>
      </c>
      <c r="U12" s="292">
        <f t="shared" si="6"/>
        <v>0</v>
      </c>
    </row>
    <row r="13" spans="1:25">
      <c r="A13" s="22"/>
      <c r="B13" s="169"/>
      <c r="C13" s="23"/>
      <c r="D13" s="23"/>
      <c r="E13" s="24"/>
      <c r="F13" s="23"/>
      <c r="G13" s="33"/>
      <c r="H13" s="33"/>
      <c r="I13" s="33"/>
      <c r="J13" s="33"/>
      <c r="K13" s="33"/>
      <c r="L13" s="280"/>
      <c r="M13" s="280"/>
      <c r="N13" s="281">
        <f t="shared" si="0"/>
        <v>0</v>
      </c>
      <c r="O13" s="285">
        <v>0</v>
      </c>
      <c r="P13" s="287">
        <f t="shared" si="1"/>
        <v>0</v>
      </c>
      <c r="Q13" s="287">
        <f t="shared" si="2"/>
        <v>0</v>
      </c>
      <c r="R13" s="389">
        <f t="shared" si="3"/>
        <v>0</v>
      </c>
      <c r="S13" s="291">
        <f t="shared" si="4"/>
        <v>0</v>
      </c>
      <c r="T13" s="291">
        <f t="shared" si="5"/>
        <v>0</v>
      </c>
      <c r="U13" s="292">
        <f t="shared" si="6"/>
        <v>0</v>
      </c>
    </row>
    <row r="14" spans="1:25">
      <c r="A14" s="22"/>
      <c r="B14" s="169"/>
      <c r="C14" s="23"/>
      <c r="D14" s="23"/>
      <c r="E14" s="24"/>
      <c r="F14" s="23"/>
      <c r="G14" s="33"/>
      <c r="H14" s="33"/>
      <c r="I14" s="33"/>
      <c r="J14" s="33"/>
      <c r="K14" s="33"/>
      <c r="L14" s="280"/>
      <c r="M14" s="280"/>
      <c r="N14" s="281">
        <f t="shared" si="0"/>
        <v>0</v>
      </c>
      <c r="O14" s="285">
        <v>0</v>
      </c>
      <c r="P14" s="287">
        <f t="shared" si="1"/>
        <v>0</v>
      </c>
      <c r="Q14" s="287">
        <f t="shared" si="2"/>
        <v>0</v>
      </c>
      <c r="R14" s="389">
        <f t="shared" si="3"/>
        <v>0</v>
      </c>
      <c r="S14" s="291">
        <f t="shared" si="4"/>
        <v>0</v>
      </c>
      <c r="T14" s="291">
        <f t="shared" si="5"/>
        <v>0</v>
      </c>
      <c r="U14" s="292">
        <f t="shared" si="6"/>
        <v>0</v>
      </c>
    </row>
    <row r="15" spans="1:25">
      <c r="A15" s="22"/>
      <c r="B15" s="169"/>
      <c r="C15" s="23"/>
      <c r="D15" s="23"/>
      <c r="E15" s="24"/>
      <c r="F15" s="23"/>
      <c r="G15" s="33"/>
      <c r="H15" s="33"/>
      <c r="I15" s="33"/>
      <c r="J15" s="33"/>
      <c r="K15" s="33"/>
      <c r="L15" s="280"/>
      <c r="M15" s="280"/>
      <c r="N15" s="281">
        <f t="shared" si="0"/>
        <v>0</v>
      </c>
      <c r="O15" s="285">
        <v>0</v>
      </c>
      <c r="P15" s="287">
        <f t="shared" si="1"/>
        <v>0</v>
      </c>
      <c r="Q15" s="287">
        <f t="shared" si="2"/>
        <v>0</v>
      </c>
      <c r="R15" s="389">
        <f t="shared" si="3"/>
        <v>0</v>
      </c>
      <c r="S15" s="291">
        <f t="shared" si="4"/>
        <v>0</v>
      </c>
      <c r="T15" s="291">
        <f t="shared" si="5"/>
        <v>0</v>
      </c>
      <c r="U15" s="292">
        <f t="shared" si="6"/>
        <v>0</v>
      </c>
    </row>
    <row r="16" spans="1:25">
      <c r="A16" s="22"/>
      <c r="B16" s="169"/>
      <c r="C16" s="23"/>
      <c r="D16" s="23"/>
      <c r="E16" s="24"/>
      <c r="F16" s="23"/>
      <c r="G16" s="33"/>
      <c r="H16" s="33"/>
      <c r="I16" s="33"/>
      <c r="J16" s="33"/>
      <c r="K16" s="33"/>
      <c r="L16" s="280"/>
      <c r="M16" s="280"/>
      <c r="N16" s="281">
        <f t="shared" si="0"/>
        <v>0</v>
      </c>
      <c r="O16" s="285">
        <v>0</v>
      </c>
      <c r="P16" s="287">
        <f t="shared" si="1"/>
        <v>0</v>
      </c>
      <c r="Q16" s="287">
        <f t="shared" si="2"/>
        <v>0</v>
      </c>
      <c r="R16" s="389">
        <f t="shared" si="3"/>
        <v>0</v>
      </c>
      <c r="S16" s="291">
        <f t="shared" si="4"/>
        <v>0</v>
      </c>
      <c r="T16" s="291">
        <f t="shared" si="5"/>
        <v>0</v>
      </c>
      <c r="U16" s="292">
        <f t="shared" si="6"/>
        <v>0</v>
      </c>
    </row>
    <row r="17" spans="1:21" s="7" customFormat="1">
      <c r="A17" s="22"/>
      <c r="B17" s="169"/>
      <c r="C17" s="23"/>
      <c r="D17" s="23"/>
      <c r="E17" s="24"/>
      <c r="F17" s="23"/>
      <c r="G17" s="33"/>
      <c r="H17" s="33"/>
      <c r="I17" s="33"/>
      <c r="J17" s="33"/>
      <c r="K17" s="33"/>
      <c r="L17" s="280"/>
      <c r="M17" s="280"/>
      <c r="N17" s="281">
        <f t="shared" si="0"/>
        <v>0</v>
      </c>
      <c r="O17" s="285">
        <v>0</v>
      </c>
      <c r="P17" s="287">
        <f t="shared" si="1"/>
        <v>0</v>
      </c>
      <c r="Q17" s="287">
        <f t="shared" si="2"/>
        <v>0</v>
      </c>
      <c r="R17" s="389">
        <f t="shared" si="3"/>
        <v>0</v>
      </c>
      <c r="S17" s="291">
        <f t="shared" si="4"/>
        <v>0</v>
      </c>
      <c r="T17" s="291">
        <f t="shared" si="5"/>
        <v>0</v>
      </c>
      <c r="U17" s="292">
        <f t="shared" si="6"/>
        <v>0</v>
      </c>
    </row>
    <row r="18" spans="1:21" s="7" customFormat="1">
      <c r="A18" s="22"/>
      <c r="B18" s="169"/>
      <c r="C18" s="23"/>
      <c r="D18" s="23"/>
      <c r="E18" s="24"/>
      <c r="F18" s="23"/>
      <c r="G18" s="33"/>
      <c r="H18" s="33"/>
      <c r="I18" s="33"/>
      <c r="J18" s="33"/>
      <c r="K18" s="33"/>
      <c r="L18" s="280"/>
      <c r="M18" s="280"/>
      <c r="N18" s="281">
        <f t="shared" si="0"/>
        <v>0</v>
      </c>
      <c r="O18" s="285">
        <v>0</v>
      </c>
      <c r="P18" s="287">
        <f t="shared" si="1"/>
        <v>0</v>
      </c>
      <c r="Q18" s="287">
        <f t="shared" si="2"/>
        <v>0</v>
      </c>
      <c r="R18" s="389">
        <f t="shared" si="3"/>
        <v>0</v>
      </c>
      <c r="S18" s="291">
        <f t="shared" si="4"/>
        <v>0</v>
      </c>
      <c r="T18" s="291">
        <f t="shared" si="5"/>
        <v>0</v>
      </c>
      <c r="U18" s="292">
        <f t="shared" si="6"/>
        <v>0</v>
      </c>
    </row>
    <row r="19" spans="1:21" s="7" customFormat="1">
      <c r="A19" s="22"/>
      <c r="B19" s="169"/>
      <c r="C19" s="23"/>
      <c r="D19" s="23"/>
      <c r="E19" s="24"/>
      <c r="F19" s="23"/>
      <c r="G19" s="33"/>
      <c r="H19" s="33"/>
      <c r="I19" s="33"/>
      <c r="J19" s="33"/>
      <c r="K19" s="33"/>
      <c r="L19" s="280"/>
      <c r="M19" s="280"/>
      <c r="N19" s="281">
        <f t="shared" si="0"/>
        <v>0</v>
      </c>
      <c r="O19" s="285">
        <v>0</v>
      </c>
      <c r="P19" s="287">
        <f t="shared" si="1"/>
        <v>0</v>
      </c>
      <c r="Q19" s="287">
        <f t="shared" si="2"/>
        <v>0</v>
      </c>
      <c r="R19" s="389">
        <f t="shared" si="3"/>
        <v>0</v>
      </c>
      <c r="S19" s="291">
        <f t="shared" si="4"/>
        <v>0</v>
      </c>
      <c r="T19" s="291">
        <f t="shared" si="5"/>
        <v>0</v>
      </c>
      <c r="U19" s="292">
        <f t="shared" si="6"/>
        <v>0</v>
      </c>
    </row>
    <row r="20" spans="1:21" s="7" customFormat="1">
      <c r="A20" s="22"/>
      <c r="B20" s="169"/>
      <c r="C20" s="23"/>
      <c r="D20" s="23"/>
      <c r="E20" s="24"/>
      <c r="F20" s="23"/>
      <c r="G20" s="33"/>
      <c r="H20" s="33"/>
      <c r="I20" s="33"/>
      <c r="J20" s="33"/>
      <c r="K20" s="33"/>
      <c r="L20" s="280"/>
      <c r="M20" s="280"/>
      <c r="N20" s="281">
        <f t="shared" si="0"/>
        <v>0</v>
      </c>
      <c r="O20" s="285">
        <v>0</v>
      </c>
      <c r="P20" s="287">
        <f t="shared" si="1"/>
        <v>0</v>
      </c>
      <c r="Q20" s="287">
        <f t="shared" si="2"/>
        <v>0</v>
      </c>
      <c r="R20" s="389">
        <f t="shared" si="3"/>
        <v>0</v>
      </c>
      <c r="S20" s="291">
        <f t="shared" si="4"/>
        <v>0</v>
      </c>
      <c r="T20" s="291">
        <f t="shared" si="5"/>
        <v>0</v>
      </c>
      <c r="U20" s="292">
        <f t="shared" si="6"/>
        <v>0</v>
      </c>
    </row>
    <row r="21" spans="1:21" s="7" customFormat="1">
      <c r="A21" s="22"/>
      <c r="B21" s="169"/>
      <c r="C21" s="23"/>
      <c r="D21" s="23"/>
      <c r="E21" s="24"/>
      <c r="F21" s="23"/>
      <c r="G21" s="33"/>
      <c r="H21" s="33"/>
      <c r="I21" s="33"/>
      <c r="J21" s="33"/>
      <c r="K21" s="33"/>
      <c r="L21" s="280"/>
      <c r="M21" s="280"/>
      <c r="N21" s="281">
        <f t="shared" si="0"/>
        <v>0</v>
      </c>
      <c r="O21" s="285">
        <v>0</v>
      </c>
      <c r="P21" s="287">
        <f t="shared" si="1"/>
        <v>0</v>
      </c>
      <c r="Q21" s="287">
        <f t="shared" si="2"/>
        <v>0</v>
      </c>
      <c r="R21" s="389">
        <f t="shared" si="3"/>
        <v>0</v>
      </c>
      <c r="S21" s="291">
        <f t="shared" si="4"/>
        <v>0</v>
      </c>
      <c r="T21" s="291">
        <f t="shared" si="5"/>
        <v>0</v>
      </c>
      <c r="U21" s="292">
        <f t="shared" si="6"/>
        <v>0</v>
      </c>
    </row>
    <row r="22" spans="1:21" s="7" customFormat="1">
      <c r="A22" s="22"/>
      <c r="B22" s="169"/>
      <c r="C22" s="23"/>
      <c r="D22" s="23"/>
      <c r="E22" s="24"/>
      <c r="F22" s="23"/>
      <c r="G22" s="33"/>
      <c r="H22" s="33"/>
      <c r="I22" s="33"/>
      <c r="J22" s="33"/>
      <c r="K22" s="33"/>
      <c r="L22" s="280"/>
      <c r="M22" s="280"/>
      <c r="N22" s="282">
        <f t="shared" si="0"/>
        <v>0</v>
      </c>
      <c r="O22" s="285">
        <v>0</v>
      </c>
      <c r="P22" s="287">
        <f t="shared" si="1"/>
        <v>0</v>
      </c>
      <c r="Q22" s="287">
        <f t="shared" si="2"/>
        <v>0</v>
      </c>
      <c r="R22" s="389">
        <f t="shared" si="3"/>
        <v>0</v>
      </c>
      <c r="S22" s="291">
        <f t="shared" si="4"/>
        <v>0</v>
      </c>
      <c r="T22" s="291">
        <f t="shared" si="5"/>
        <v>0</v>
      </c>
      <c r="U22" s="292">
        <f t="shared" si="6"/>
        <v>0</v>
      </c>
    </row>
    <row r="23" spans="1:21" ht="15.95" thickBot="1">
      <c r="A23" s="25"/>
      <c r="B23" s="170"/>
      <c r="C23" s="26"/>
      <c r="D23" s="26"/>
      <c r="E23" s="27"/>
      <c r="F23" s="28"/>
      <c r="G23" s="34"/>
      <c r="H23" s="34"/>
      <c r="I23" s="34"/>
      <c r="J23" s="34"/>
      <c r="K23" s="34"/>
      <c r="L23" s="283"/>
      <c r="M23" s="283"/>
      <c r="N23" s="284">
        <f t="shared" si="0"/>
        <v>0</v>
      </c>
      <c r="O23" s="286">
        <v>0</v>
      </c>
      <c r="P23" s="287">
        <f t="shared" si="1"/>
        <v>0</v>
      </c>
      <c r="Q23" s="287">
        <f t="shared" si="2"/>
        <v>0</v>
      </c>
      <c r="R23" s="389">
        <f t="shared" si="3"/>
        <v>0</v>
      </c>
      <c r="S23" s="291">
        <f t="shared" si="4"/>
        <v>0</v>
      </c>
      <c r="T23" s="291">
        <f t="shared" si="5"/>
        <v>0</v>
      </c>
      <c r="U23" s="293">
        <f t="shared" si="6"/>
        <v>0</v>
      </c>
    </row>
    <row r="24" spans="1:21" ht="15.95" thickBot="1">
      <c r="A24" s="29"/>
      <c r="B24" s="29"/>
      <c r="C24" s="29"/>
      <c r="D24" s="30"/>
      <c r="E24" s="30"/>
      <c r="O24" s="171"/>
      <c r="P24" s="294" t="s">
        <v>39</v>
      </c>
      <c r="Q24" s="320">
        <f>SUM(Q6:Q23)</f>
        <v>0</v>
      </c>
      <c r="R24" s="320">
        <f>SUM(R6:R23)</f>
        <v>0</v>
      </c>
      <c r="S24" s="364">
        <f t="shared" ref="S24:U24" si="7">SUM(S6:S23)</f>
        <v>0</v>
      </c>
      <c r="T24" s="320">
        <f t="shared" si="7"/>
        <v>0</v>
      </c>
      <c r="U24" s="320">
        <f t="shared" si="7"/>
        <v>0</v>
      </c>
    </row>
  </sheetData>
  <mergeCells count="22">
    <mergeCell ref="D4:D5"/>
    <mergeCell ref="O4:O5"/>
    <mergeCell ref="P4:P5"/>
    <mergeCell ref="J4:J5"/>
    <mergeCell ref="S4:S5"/>
    <mergeCell ref="E4:E5"/>
    <mergeCell ref="U4:U5"/>
    <mergeCell ref="Q4:Q5"/>
    <mergeCell ref="R4:R5"/>
    <mergeCell ref="A3:N3"/>
    <mergeCell ref="K4:K5"/>
    <mergeCell ref="F4:F5"/>
    <mergeCell ref="M4:M5"/>
    <mergeCell ref="L4:L5"/>
    <mergeCell ref="N4:N5"/>
    <mergeCell ref="H4:H5"/>
    <mergeCell ref="I4:I5"/>
    <mergeCell ref="G4:G5"/>
    <mergeCell ref="A4:A5"/>
    <mergeCell ref="B4:B5"/>
    <mergeCell ref="C4:C5"/>
    <mergeCell ref="T4:T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BF04B-12BE-4280-8B3B-D840AE19DA37}">
  <dimension ref="A2:O26"/>
  <sheetViews>
    <sheetView workbookViewId="0">
      <selection activeCell="G8" sqref="G7:G8"/>
    </sheetView>
  </sheetViews>
  <sheetFormatPr defaultColWidth="9.140625" defaultRowHeight="15.6"/>
  <cols>
    <col min="1" max="1" width="38.140625" style="16" customWidth="1"/>
    <col min="2" max="2" width="21.5703125" style="16" customWidth="1"/>
    <col min="3" max="3" width="24.140625" style="16" customWidth="1"/>
    <col min="4" max="4" width="22.140625" style="16" customWidth="1"/>
    <col min="5" max="5" width="14.7109375" style="16" customWidth="1"/>
    <col min="6" max="6" width="12.85546875" style="16" customWidth="1"/>
    <col min="7" max="7" width="9.140625" style="16"/>
    <col min="8" max="8" width="10.42578125" style="16" customWidth="1"/>
    <col min="9" max="9" width="9.140625" style="16"/>
    <col min="10" max="13" width="11.5703125" style="16" bestFit="1" customWidth="1"/>
    <col min="14" max="14" width="10" style="16" bestFit="1" customWidth="1"/>
    <col min="15" max="15" width="11.5703125" style="16" bestFit="1" customWidth="1"/>
    <col min="16" max="16384" width="9.140625" style="16"/>
  </cols>
  <sheetData>
    <row r="2" spans="1:15" ht="15.95" thickBot="1"/>
    <row r="3" spans="1:15" s="7" customFormat="1" ht="18.95" thickBot="1">
      <c r="A3" s="505" t="s">
        <v>85</v>
      </c>
      <c r="B3" s="506"/>
      <c r="C3" s="506"/>
      <c r="D3" s="506"/>
      <c r="E3" s="518"/>
    </row>
    <row r="4" spans="1:15" s="30" customFormat="1" ht="10.5">
      <c r="A4" s="494" t="s">
        <v>86</v>
      </c>
      <c r="B4" s="496" t="s">
        <v>87</v>
      </c>
      <c r="C4" s="496" t="s">
        <v>57</v>
      </c>
      <c r="D4" s="496" t="s">
        <v>88</v>
      </c>
      <c r="E4" s="521" t="s">
        <v>89</v>
      </c>
    </row>
    <row r="5" spans="1:15" s="30" customFormat="1" ht="10.5">
      <c r="A5" s="519"/>
      <c r="B5" s="520"/>
      <c r="C5" s="520"/>
      <c r="D5" s="520"/>
      <c r="E5" s="522"/>
    </row>
    <row r="6" spans="1:15">
      <c r="A6" s="519"/>
      <c r="B6" s="523" t="s">
        <v>90</v>
      </c>
      <c r="C6" s="525" t="s">
        <v>91</v>
      </c>
      <c r="D6" s="527" t="s">
        <v>92</v>
      </c>
      <c r="E6" s="529" t="s">
        <v>93</v>
      </c>
    </row>
    <row r="7" spans="1:15" ht="36.950000000000003" customHeight="1" thickBot="1">
      <c r="A7" s="495"/>
      <c r="B7" s="524"/>
      <c r="C7" s="526"/>
      <c r="D7" s="528"/>
      <c r="E7" s="530"/>
    </row>
    <row r="8" spans="1:15" s="30" customFormat="1" ht="10.5">
      <c r="A8" s="172" t="s">
        <v>94</v>
      </c>
      <c r="B8" s="174"/>
      <c r="C8" s="175">
        <f>B24</f>
        <v>83</v>
      </c>
      <c r="D8" s="295"/>
      <c r="E8" s="184">
        <f>C8*D8</f>
        <v>0</v>
      </c>
    </row>
    <row r="9" spans="1:15" s="30" customFormat="1" ht="10.5">
      <c r="A9" s="71" t="s">
        <v>95</v>
      </c>
      <c r="B9" s="72"/>
      <c r="C9" s="176">
        <f>B25</f>
        <v>47</v>
      </c>
      <c r="D9" s="269"/>
      <c r="E9" s="185">
        <f>C9*D9</f>
        <v>0</v>
      </c>
    </row>
    <row r="10" spans="1:15" s="30" customFormat="1" ht="10.5">
      <c r="A10" s="71" t="s">
        <v>96</v>
      </c>
      <c r="B10" s="72"/>
      <c r="C10" s="176">
        <f>B26</f>
        <v>30</v>
      </c>
      <c r="D10" s="269"/>
      <c r="E10" s="185">
        <f>C10*D10</f>
        <v>0</v>
      </c>
    </row>
    <row r="11" spans="1:15" s="30" customFormat="1" ht="15.95" thickBot="1">
      <c r="A11" s="177" t="s">
        <v>97</v>
      </c>
      <c r="B11" s="363">
        <f>SUM(B8:B10)</f>
        <v>0</v>
      </c>
      <c r="C11" s="178"/>
      <c r="D11" s="362">
        <f>SUM(D8:D10)</f>
        <v>0</v>
      </c>
      <c r="E11" s="361">
        <f>SUM(E8:E10)</f>
        <v>0</v>
      </c>
    </row>
    <row r="13" spans="1:15" ht="15.95" thickBot="1"/>
    <row r="14" spans="1:15" ht="15.95" thickBot="1">
      <c r="A14" s="492" t="s">
        <v>98</v>
      </c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493"/>
    </row>
    <row r="15" spans="1:15" ht="32.1" thickBot="1">
      <c r="A15" s="172" t="s">
        <v>43</v>
      </c>
      <c r="B15" s="180" t="s">
        <v>44</v>
      </c>
      <c r="C15" s="181" t="s">
        <v>99</v>
      </c>
      <c r="D15" s="182" t="s">
        <v>57</v>
      </c>
      <c r="E15" s="180" t="s">
        <v>47</v>
      </c>
      <c r="F15" s="173" t="s">
        <v>48</v>
      </c>
      <c r="G15" s="183" t="s">
        <v>100</v>
      </c>
      <c r="H15" s="183" t="s">
        <v>101</v>
      </c>
      <c r="I15" s="183" t="s">
        <v>49</v>
      </c>
      <c r="J15" s="183" t="s">
        <v>50</v>
      </c>
      <c r="K15" s="183" t="s">
        <v>51</v>
      </c>
      <c r="L15" s="183" t="s">
        <v>52</v>
      </c>
      <c r="M15" s="227" t="s">
        <v>53</v>
      </c>
      <c r="N15" s="227" t="s">
        <v>54</v>
      </c>
      <c r="O15" s="227" t="s">
        <v>55</v>
      </c>
    </row>
    <row r="16" spans="1:15">
      <c r="A16" s="88"/>
      <c r="B16" s="91"/>
      <c r="C16" s="145"/>
      <c r="D16" s="94"/>
      <c r="E16" s="268"/>
      <c r="F16" s="274"/>
      <c r="G16" s="187"/>
      <c r="H16" s="187"/>
      <c r="I16" s="272">
        <f>E16+F16</f>
        <v>0</v>
      </c>
      <c r="J16" s="110">
        <f>ROUND(E16*D16,2)</f>
        <v>0</v>
      </c>
      <c r="K16" s="110">
        <f>ROUND(F16*D16,2)</f>
        <v>0</v>
      </c>
      <c r="L16" s="202">
        <f>J16+K16</f>
        <v>0</v>
      </c>
      <c r="M16" s="228">
        <f>ROUND(J16*50%,2)</f>
        <v>0</v>
      </c>
      <c r="N16" s="228">
        <f>ROUND(K16*25%,2)</f>
        <v>0</v>
      </c>
      <c r="O16" s="228">
        <f>M16+N16</f>
        <v>0</v>
      </c>
    </row>
    <row r="17" spans="1:15">
      <c r="A17" s="89"/>
      <c r="B17" s="92"/>
      <c r="C17" s="92"/>
      <c r="D17" s="94"/>
      <c r="E17" s="269"/>
      <c r="F17" s="275"/>
      <c r="G17" s="96"/>
      <c r="H17" s="96"/>
      <c r="I17" s="273">
        <f>E17+F17</f>
        <v>0</v>
      </c>
      <c r="J17" s="111">
        <f t="shared" ref="J17:J19" si="0">ROUND(E17*D17,2)</f>
        <v>0</v>
      </c>
      <c r="K17" s="111">
        <f t="shared" ref="K17:K19" si="1">ROUND(F17*D17,2)</f>
        <v>0</v>
      </c>
      <c r="L17" s="200">
        <f t="shared" ref="L17:L19" si="2">J17+K17</f>
        <v>0</v>
      </c>
      <c r="M17" s="229">
        <f t="shared" ref="M17:M19" si="3">ROUND(J17*50%,2)</f>
        <v>0</v>
      </c>
      <c r="N17" s="229">
        <f t="shared" ref="N17:N19" si="4">ROUND(K17*25%,2)</f>
        <v>0</v>
      </c>
      <c r="O17" s="229">
        <f t="shared" ref="O17:O19" si="5">M17+N17</f>
        <v>0</v>
      </c>
    </row>
    <row r="18" spans="1:15">
      <c r="A18" s="89"/>
      <c r="B18" s="92"/>
      <c r="C18" s="92"/>
      <c r="D18" s="94"/>
      <c r="E18" s="269"/>
      <c r="F18" s="275"/>
      <c r="G18" s="96"/>
      <c r="H18" s="96"/>
      <c r="I18" s="273">
        <f>E18+F18</f>
        <v>0</v>
      </c>
      <c r="J18" s="111">
        <f t="shared" si="0"/>
        <v>0</v>
      </c>
      <c r="K18" s="111">
        <f t="shared" si="1"/>
        <v>0</v>
      </c>
      <c r="L18" s="200">
        <f t="shared" si="2"/>
        <v>0</v>
      </c>
      <c r="M18" s="229">
        <f t="shared" si="3"/>
        <v>0</v>
      </c>
      <c r="N18" s="229">
        <f t="shared" si="4"/>
        <v>0</v>
      </c>
      <c r="O18" s="229">
        <f t="shared" si="5"/>
        <v>0</v>
      </c>
    </row>
    <row r="19" spans="1:15" ht="15.95" thickBot="1">
      <c r="A19" s="97"/>
      <c r="B19" s="98"/>
      <c r="C19" s="98"/>
      <c r="D19" s="99"/>
      <c r="E19" s="270"/>
      <c r="F19" s="276"/>
      <c r="G19" s="100"/>
      <c r="H19" s="100"/>
      <c r="I19" s="277">
        <f>E19+F19</f>
        <v>0</v>
      </c>
      <c r="J19" s="112">
        <f t="shared" si="0"/>
        <v>0</v>
      </c>
      <c r="K19" s="114">
        <f t="shared" si="1"/>
        <v>0</v>
      </c>
      <c r="L19" s="203">
        <f t="shared" si="2"/>
        <v>0</v>
      </c>
      <c r="M19" s="230">
        <f t="shared" si="3"/>
        <v>0</v>
      </c>
      <c r="N19" s="230">
        <f t="shared" si="4"/>
        <v>0</v>
      </c>
      <c r="O19" s="230">
        <f t="shared" si="5"/>
        <v>0</v>
      </c>
    </row>
    <row r="20" spans="1:15" ht="15.95" thickBot="1">
      <c r="A20" s="480" t="s">
        <v>39</v>
      </c>
      <c r="B20" s="481"/>
      <c r="C20" s="481"/>
      <c r="D20" s="482"/>
      <c r="E20" s="271">
        <f t="shared" ref="E20:L20" si="6">SUM(E16:E19)</f>
        <v>0</v>
      </c>
      <c r="F20" s="271">
        <f t="shared" si="6"/>
        <v>0</v>
      </c>
      <c r="G20" s="134"/>
      <c r="H20" s="134"/>
      <c r="I20" s="271">
        <f t="shared" si="6"/>
        <v>0</v>
      </c>
      <c r="J20" s="358">
        <f t="shared" si="6"/>
        <v>0</v>
      </c>
      <c r="K20" s="358">
        <f t="shared" si="6"/>
        <v>0</v>
      </c>
      <c r="L20" s="359">
        <f t="shared" si="6"/>
        <v>0</v>
      </c>
      <c r="M20" s="360">
        <f>SUM(M16:M19)</f>
        <v>0</v>
      </c>
      <c r="N20" s="360">
        <f>SUM(N16:N19)</f>
        <v>0</v>
      </c>
      <c r="O20" s="360">
        <f>SUM(O16:O19)</f>
        <v>0</v>
      </c>
    </row>
    <row r="22" spans="1:15" ht="15.95" thickBot="1"/>
    <row r="23" spans="1:15" ht="15.95" thickBot="1">
      <c r="A23" s="492" t="s">
        <v>59</v>
      </c>
      <c r="B23" s="493"/>
    </row>
    <row r="24" spans="1:15">
      <c r="A24" s="153" t="s">
        <v>60</v>
      </c>
      <c r="B24" s="154">
        <v>83</v>
      </c>
    </row>
    <row r="25" spans="1:15">
      <c r="A25" s="155" t="s">
        <v>61</v>
      </c>
      <c r="B25" s="156">
        <v>47</v>
      </c>
    </row>
    <row r="26" spans="1:15" ht="15.95" thickBot="1">
      <c r="A26" s="157" t="s">
        <v>62</v>
      </c>
      <c r="B26" s="158">
        <v>30</v>
      </c>
    </row>
  </sheetData>
  <mergeCells count="13">
    <mergeCell ref="A23:B23"/>
    <mergeCell ref="A20:D20"/>
    <mergeCell ref="A3:E3"/>
    <mergeCell ref="A4:A7"/>
    <mergeCell ref="B4:B5"/>
    <mergeCell ref="C4:C5"/>
    <mergeCell ref="D4:D5"/>
    <mergeCell ref="E4:E5"/>
    <mergeCell ref="B6:B7"/>
    <mergeCell ref="C6:C7"/>
    <mergeCell ref="D6:D7"/>
    <mergeCell ref="E6:E7"/>
    <mergeCell ref="A14:O14"/>
  </mergeCells>
  <conditionalFormatting sqref="E11">
    <cfRule type="cellIs" dxfId="4" priority="2" operator="notEqual">
      <formula>$L$20</formula>
    </cfRule>
    <cfRule type="cellIs" dxfId="3" priority="5" operator="equal">
      <formula>$L$20</formula>
    </cfRule>
  </conditionalFormatting>
  <conditionalFormatting sqref="L20">
    <cfRule type="cellIs" dxfId="2" priority="1" operator="notEqual">
      <formula>$E$11</formula>
    </cfRule>
    <cfRule type="cellIs" dxfId="1" priority="3" operator="equal">
      <formula>$E$11</formula>
    </cfRule>
    <cfRule type="cellIs" dxfId="0" priority="4" operator="equal">
      <formula>" -   € 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A1:T22"/>
  <sheetViews>
    <sheetView showGridLines="0" topLeftCell="D1" zoomScale="70" zoomScaleNormal="70" workbookViewId="0">
      <pane ySplit="1" topLeftCell="A2" activePane="bottomLeft" state="frozen"/>
      <selection pane="bottomLeft" activeCell="K3" sqref="K3"/>
    </sheetView>
  </sheetViews>
  <sheetFormatPr defaultColWidth="9.140625" defaultRowHeight="15.6"/>
  <cols>
    <col min="1" max="1" width="42.85546875" style="16" customWidth="1"/>
    <col min="2" max="2" width="18.42578125" style="16" customWidth="1"/>
    <col min="3" max="3" width="29.42578125" style="16" customWidth="1"/>
    <col min="4" max="5" width="19.42578125" style="16" customWidth="1"/>
    <col min="6" max="8" width="16.5703125" style="16" customWidth="1"/>
    <col min="9" max="10" width="19.85546875" style="16" customWidth="1"/>
    <col min="11" max="11" width="17.85546875" style="16" customWidth="1"/>
    <col min="12" max="12" width="14.42578125" style="16" bestFit="1" customWidth="1"/>
    <col min="13" max="13" width="15.85546875" style="16" bestFit="1" customWidth="1"/>
    <col min="14" max="14" width="17.28515625" style="16" customWidth="1"/>
    <col min="15" max="15" width="29.140625" style="16" bestFit="1" customWidth="1"/>
    <col min="16" max="16384" width="9.140625" style="16"/>
  </cols>
  <sheetData>
    <row r="1" spans="1:20" ht="18.95" thickBot="1">
      <c r="A1" s="532" t="s">
        <v>102</v>
      </c>
      <c r="B1" s="533"/>
      <c r="C1" s="533"/>
      <c r="D1" s="533"/>
      <c r="E1" s="533"/>
      <c r="F1" s="533"/>
      <c r="G1" s="533"/>
      <c r="H1" s="533"/>
      <c r="I1" s="534"/>
      <c r="J1" s="102" t="s">
        <v>39</v>
      </c>
      <c r="K1" s="109">
        <f>J20+K20</f>
        <v>0</v>
      </c>
    </row>
    <row r="2" spans="1:20" s="21" customFormat="1" ht="42.6" customHeight="1" thickBot="1">
      <c r="A2" s="19" t="s">
        <v>64</v>
      </c>
      <c r="B2" s="17" t="s">
        <v>103</v>
      </c>
      <c r="C2" s="17" t="s">
        <v>104</v>
      </c>
      <c r="D2" s="17" t="s">
        <v>105</v>
      </c>
      <c r="E2" s="83" t="s">
        <v>106</v>
      </c>
      <c r="F2" s="83" t="s">
        <v>107</v>
      </c>
      <c r="G2" s="83" t="s">
        <v>74</v>
      </c>
      <c r="H2" s="83" t="s">
        <v>101</v>
      </c>
      <c r="I2" s="231" t="s">
        <v>69</v>
      </c>
      <c r="J2" s="193" t="s">
        <v>108</v>
      </c>
      <c r="K2" s="235" t="s">
        <v>109</v>
      </c>
      <c r="L2" s="193" t="s">
        <v>53</v>
      </c>
      <c r="M2" s="235" t="s">
        <v>54</v>
      </c>
      <c r="N2" s="235" t="s">
        <v>55</v>
      </c>
    </row>
    <row r="3" spans="1:20" s="21" customFormat="1" ht="20.100000000000001" customHeight="1">
      <c r="A3" s="103" t="s">
        <v>110</v>
      </c>
      <c r="B3" s="104" t="s">
        <v>110</v>
      </c>
      <c r="C3" s="104"/>
      <c r="D3" s="105"/>
      <c r="E3" s="106"/>
      <c r="F3" s="106"/>
      <c r="G3" s="106"/>
      <c r="H3" s="106"/>
      <c r="I3" s="232"/>
      <c r="J3" s="236"/>
      <c r="K3" s="240"/>
      <c r="L3" s="244">
        <f>ROUND(J3*50%,2)</f>
        <v>0</v>
      </c>
      <c r="M3" s="244">
        <f>ROUND(K3*25%,2)</f>
        <v>0</v>
      </c>
      <c r="N3" s="244">
        <f>L3+M3</f>
        <v>0</v>
      </c>
      <c r="O3" s="30"/>
      <c r="T3" s="76" t="s">
        <v>82</v>
      </c>
    </row>
    <row r="4" spans="1:20" s="21" customFormat="1" ht="20.100000000000001" customHeight="1">
      <c r="A4" s="73"/>
      <c r="B4" s="74"/>
      <c r="C4" s="74"/>
      <c r="D4" s="75"/>
      <c r="E4" s="101"/>
      <c r="F4" s="101"/>
      <c r="G4" s="101"/>
      <c r="H4" s="101"/>
      <c r="I4" s="233"/>
      <c r="J4" s="237"/>
      <c r="K4" s="241"/>
      <c r="L4" s="245">
        <f t="shared" ref="L4:L19" si="0">ROUND(J4*50%,2)</f>
        <v>0</v>
      </c>
      <c r="M4" s="246">
        <f t="shared" ref="M4:M19" si="1">ROUND(K4*25%,2)</f>
        <v>0</v>
      </c>
      <c r="N4" s="246">
        <f>L4+M4</f>
        <v>0</v>
      </c>
      <c r="T4" s="76" t="s">
        <v>83</v>
      </c>
    </row>
    <row r="5" spans="1:20" s="21" customFormat="1" ht="20.100000000000001" customHeight="1">
      <c r="A5" s="73"/>
      <c r="B5" s="74"/>
      <c r="C5" s="74"/>
      <c r="D5" s="75"/>
      <c r="E5" s="101"/>
      <c r="F5" s="101"/>
      <c r="G5" s="101"/>
      <c r="H5" s="101"/>
      <c r="I5" s="233"/>
      <c r="J5" s="237"/>
      <c r="K5" s="241"/>
      <c r="L5" s="246">
        <f t="shared" si="0"/>
        <v>0</v>
      </c>
      <c r="M5" s="246">
        <f t="shared" si="1"/>
        <v>0</v>
      </c>
      <c r="N5" s="246">
        <f t="shared" ref="N5:N19" si="2">L5+M5</f>
        <v>0</v>
      </c>
      <c r="T5" s="76" t="s">
        <v>84</v>
      </c>
    </row>
    <row r="6" spans="1:20" s="21" customFormat="1" ht="20.100000000000001" customHeight="1">
      <c r="A6" s="73"/>
      <c r="B6" s="74"/>
      <c r="C6" s="74"/>
      <c r="D6" s="75"/>
      <c r="E6" s="101"/>
      <c r="F6" s="101"/>
      <c r="G6" s="101"/>
      <c r="H6" s="101"/>
      <c r="I6" s="233"/>
      <c r="J6" s="237"/>
      <c r="K6" s="241"/>
      <c r="L6" s="246">
        <f t="shared" si="0"/>
        <v>0</v>
      </c>
      <c r="M6" s="246">
        <f t="shared" si="1"/>
        <v>0</v>
      </c>
      <c r="N6" s="246">
        <f t="shared" si="2"/>
        <v>0</v>
      </c>
    </row>
    <row r="7" spans="1:20" s="21" customFormat="1" ht="20.100000000000001" customHeight="1">
      <c r="A7" s="73"/>
      <c r="B7" s="74"/>
      <c r="C7" s="74"/>
      <c r="D7" s="75"/>
      <c r="E7" s="101"/>
      <c r="F7" s="101"/>
      <c r="G7" s="101"/>
      <c r="H7" s="101"/>
      <c r="I7" s="233"/>
      <c r="J7" s="237"/>
      <c r="K7" s="241"/>
      <c r="L7" s="246">
        <f t="shared" si="0"/>
        <v>0</v>
      </c>
      <c r="M7" s="246">
        <f t="shared" si="1"/>
        <v>0</v>
      </c>
      <c r="N7" s="246">
        <f t="shared" si="2"/>
        <v>0</v>
      </c>
      <c r="O7" s="30"/>
    </row>
    <row r="8" spans="1:20" s="21" customFormat="1" ht="20.100000000000001" customHeight="1">
      <c r="A8" s="73"/>
      <c r="B8" s="74"/>
      <c r="C8" s="74"/>
      <c r="D8" s="75"/>
      <c r="E8" s="101"/>
      <c r="F8" s="101"/>
      <c r="G8" s="101"/>
      <c r="H8" s="101"/>
      <c r="I8" s="233"/>
      <c r="J8" s="237"/>
      <c r="K8" s="241"/>
      <c r="L8" s="246">
        <f t="shared" si="0"/>
        <v>0</v>
      </c>
      <c r="M8" s="246">
        <f t="shared" si="1"/>
        <v>0</v>
      </c>
      <c r="N8" s="246">
        <f t="shared" si="2"/>
        <v>0</v>
      </c>
    </row>
    <row r="9" spans="1:20" s="30" customFormat="1" ht="20.100000000000001" customHeight="1">
      <c r="A9" s="73"/>
      <c r="B9" s="74"/>
      <c r="C9" s="74"/>
      <c r="D9" s="75"/>
      <c r="E9" s="101"/>
      <c r="F9" s="101"/>
      <c r="G9" s="101"/>
      <c r="H9" s="101"/>
      <c r="I9" s="233"/>
      <c r="J9" s="237"/>
      <c r="K9" s="241"/>
      <c r="L9" s="246">
        <f t="shared" si="0"/>
        <v>0</v>
      </c>
      <c r="M9" s="246">
        <f t="shared" si="1"/>
        <v>0</v>
      </c>
      <c r="N9" s="246">
        <f t="shared" si="2"/>
        <v>0</v>
      </c>
    </row>
    <row r="10" spans="1:20" s="30" customFormat="1" ht="20.100000000000001" customHeight="1">
      <c r="A10" s="73"/>
      <c r="B10" s="74"/>
      <c r="C10" s="74"/>
      <c r="D10" s="75"/>
      <c r="E10" s="101"/>
      <c r="F10" s="101"/>
      <c r="G10" s="101"/>
      <c r="H10" s="101"/>
      <c r="I10" s="233"/>
      <c r="J10" s="237"/>
      <c r="K10" s="241"/>
      <c r="L10" s="246">
        <f t="shared" si="0"/>
        <v>0</v>
      </c>
      <c r="M10" s="246">
        <f t="shared" si="1"/>
        <v>0</v>
      </c>
      <c r="N10" s="246">
        <f t="shared" si="2"/>
        <v>0</v>
      </c>
    </row>
    <row r="11" spans="1:20" s="30" customFormat="1" ht="20.100000000000001" customHeight="1">
      <c r="A11" s="73"/>
      <c r="B11" s="74"/>
      <c r="C11" s="74"/>
      <c r="D11" s="75"/>
      <c r="E11" s="101"/>
      <c r="F11" s="101"/>
      <c r="G11" s="101"/>
      <c r="H11" s="101"/>
      <c r="I11" s="233"/>
      <c r="J11" s="237"/>
      <c r="K11" s="241"/>
      <c r="L11" s="246">
        <f t="shared" si="0"/>
        <v>0</v>
      </c>
      <c r="M11" s="246">
        <f t="shared" si="1"/>
        <v>0</v>
      </c>
      <c r="N11" s="246">
        <f t="shared" si="2"/>
        <v>0</v>
      </c>
    </row>
    <row r="12" spans="1:20" s="30" customFormat="1" ht="20.100000000000001" customHeight="1">
      <c r="A12" s="73"/>
      <c r="B12" s="74"/>
      <c r="C12" s="74"/>
      <c r="D12" s="75"/>
      <c r="E12" s="101"/>
      <c r="F12" s="101"/>
      <c r="G12" s="101"/>
      <c r="H12" s="101"/>
      <c r="I12" s="233"/>
      <c r="J12" s="237"/>
      <c r="K12" s="241"/>
      <c r="L12" s="246">
        <f t="shared" si="0"/>
        <v>0</v>
      </c>
      <c r="M12" s="246">
        <f t="shared" si="1"/>
        <v>0</v>
      </c>
      <c r="N12" s="246">
        <f t="shared" si="2"/>
        <v>0</v>
      </c>
    </row>
    <row r="13" spans="1:20" s="30" customFormat="1" ht="20.100000000000001" customHeight="1">
      <c r="A13" s="73"/>
      <c r="B13" s="74"/>
      <c r="C13" s="74"/>
      <c r="D13" s="75"/>
      <c r="E13" s="101"/>
      <c r="F13" s="101"/>
      <c r="G13" s="101"/>
      <c r="H13" s="101"/>
      <c r="I13" s="233"/>
      <c r="J13" s="237"/>
      <c r="K13" s="241"/>
      <c r="L13" s="246">
        <f t="shared" si="0"/>
        <v>0</v>
      </c>
      <c r="M13" s="246">
        <f t="shared" si="1"/>
        <v>0</v>
      </c>
      <c r="N13" s="246">
        <f t="shared" si="2"/>
        <v>0</v>
      </c>
    </row>
    <row r="14" spans="1:20" s="30" customFormat="1" ht="20.100000000000001" customHeight="1">
      <c r="A14" s="73"/>
      <c r="B14" s="74"/>
      <c r="C14" s="74"/>
      <c r="D14" s="75"/>
      <c r="E14" s="101"/>
      <c r="F14" s="101"/>
      <c r="G14" s="101"/>
      <c r="H14" s="101"/>
      <c r="I14" s="233"/>
      <c r="J14" s="237"/>
      <c r="K14" s="241"/>
      <c r="L14" s="246">
        <f t="shared" si="0"/>
        <v>0</v>
      </c>
      <c r="M14" s="246">
        <f t="shared" si="1"/>
        <v>0</v>
      </c>
      <c r="N14" s="246">
        <f t="shared" si="2"/>
        <v>0</v>
      </c>
    </row>
    <row r="15" spans="1:20" s="30" customFormat="1" ht="20.100000000000001" customHeight="1">
      <c r="A15" s="73"/>
      <c r="B15" s="74"/>
      <c r="C15" s="74"/>
      <c r="D15" s="75"/>
      <c r="E15" s="101"/>
      <c r="F15" s="101"/>
      <c r="G15" s="101"/>
      <c r="H15" s="101"/>
      <c r="I15" s="233"/>
      <c r="J15" s="237"/>
      <c r="K15" s="241"/>
      <c r="L15" s="246">
        <f t="shared" si="0"/>
        <v>0</v>
      </c>
      <c r="M15" s="246">
        <f t="shared" si="1"/>
        <v>0</v>
      </c>
      <c r="N15" s="246">
        <f t="shared" si="2"/>
        <v>0</v>
      </c>
    </row>
    <row r="16" spans="1:20" s="30" customFormat="1" ht="20.100000000000001" customHeight="1">
      <c r="A16" s="73"/>
      <c r="B16" s="74"/>
      <c r="C16" s="74"/>
      <c r="D16" s="75"/>
      <c r="E16" s="101"/>
      <c r="F16" s="101"/>
      <c r="G16" s="101"/>
      <c r="H16" s="101"/>
      <c r="I16" s="233"/>
      <c r="J16" s="237"/>
      <c r="K16" s="241"/>
      <c r="L16" s="246">
        <f t="shared" si="0"/>
        <v>0</v>
      </c>
      <c r="M16" s="246">
        <f t="shared" si="1"/>
        <v>0</v>
      </c>
      <c r="N16" s="246">
        <f t="shared" si="2"/>
        <v>0</v>
      </c>
    </row>
    <row r="17" spans="1:14" s="21" customFormat="1" ht="20.100000000000001" customHeight="1">
      <c r="A17" s="73"/>
      <c r="B17" s="74"/>
      <c r="C17" s="74"/>
      <c r="D17" s="75"/>
      <c r="E17" s="101"/>
      <c r="F17" s="101"/>
      <c r="G17" s="101"/>
      <c r="H17" s="101"/>
      <c r="I17" s="233"/>
      <c r="J17" s="237"/>
      <c r="K17" s="241"/>
      <c r="L17" s="246">
        <f t="shared" si="0"/>
        <v>0</v>
      </c>
      <c r="M17" s="246">
        <f t="shared" si="1"/>
        <v>0</v>
      </c>
      <c r="N17" s="246">
        <f t="shared" si="2"/>
        <v>0</v>
      </c>
    </row>
    <row r="18" spans="1:14" s="21" customFormat="1" ht="20.100000000000001" customHeight="1">
      <c r="A18" s="73"/>
      <c r="B18" s="74"/>
      <c r="C18" s="74"/>
      <c r="D18" s="75"/>
      <c r="E18" s="101"/>
      <c r="F18" s="101"/>
      <c r="G18" s="101"/>
      <c r="H18" s="101"/>
      <c r="I18" s="233"/>
      <c r="J18" s="237"/>
      <c r="K18" s="241"/>
      <c r="L18" s="246">
        <f t="shared" si="0"/>
        <v>0</v>
      </c>
      <c r="M18" s="246">
        <f t="shared" si="1"/>
        <v>0</v>
      </c>
      <c r="N18" s="246">
        <f t="shared" si="2"/>
        <v>0</v>
      </c>
    </row>
    <row r="19" spans="1:14" s="21" customFormat="1" ht="20.100000000000001" customHeight="1" thickBot="1">
      <c r="A19" s="25"/>
      <c r="B19" s="26"/>
      <c r="C19" s="26"/>
      <c r="D19" s="107"/>
      <c r="E19" s="108"/>
      <c r="F19" s="108"/>
      <c r="G19" s="108"/>
      <c r="H19" s="108"/>
      <c r="I19" s="234"/>
      <c r="J19" s="238"/>
      <c r="K19" s="242"/>
      <c r="L19" s="247">
        <f t="shared" si="0"/>
        <v>0</v>
      </c>
      <c r="M19" s="247">
        <f t="shared" si="1"/>
        <v>0</v>
      </c>
      <c r="N19" s="246">
        <f t="shared" si="2"/>
        <v>0</v>
      </c>
    </row>
    <row r="20" spans="1:14" s="30" customFormat="1" ht="20.100000000000001" customHeight="1" thickBot="1">
      <c r="A20" s="29"/>
      <c r="B20" s="29"/>
      <c r="I20" s="102" t="s">
        <v>39</v>
      </c>
      <c r="J20" s="109">
        <f>SUM(J3:J19)</f>
        <v>0</v>
      </c>
      <c r="K20" s="243">
        <f>SUM(K3:K19)</f>
        <v>0</v>
      </c>
      <c r="L20" s="243">
        <f>SUM(L3:L19)</f>
        <v>0</v>
      </c>
      <c r="M20" s="248">
        <f>SUM(M3:M19)</f>
        <v>0</v>
      </c>
      <c r="N20" s="248">
        <f>SUM(N3:N19)</f>
        <v>0</v>
      </c>
    </row>
    <row r="21" spans="1:14" s="30" customFormat="1" ht="10.5"/>
    <row r="22" spans="1:14">
      <c r="B22" s="31"/>
      <c r="C22" s="31"/>
      <c r="D22" s="31"/>
      <c r="E22" s="31"/>
      <c r="F22" s="31"/>
      <c r="G22" s="31"/>
      <c r="H22" s="31"/>
      <c r="I22" s="31"/>
      <c r="J22" s="31"/>
      <c r="K22" s="31"/>
    </row>
  </sheetData>
  <mergeCells count="1">
    <mergeCell ref="A1:I1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23"/>
  <sheetViews>
    <sheetView showGridLines="0" topLeftCell="H1" zoomScale="85" zoomScaleNormal="85" workbookViewId="0">
      <pane ySplit="1" topLeftCell="A2" activePane="bottomLeft" state="frozen"/>
      <selection pane="bottomLeft" activeCell="L1" sqref="L1"/>
    </sheetView>
  </sheetViews>
  <sheetFormatPr defaultColWidth="9.140625" defaultRowHeight="15.6"/>
  <cols>
    <col min="1" max="1" width="42.85546875" style="16" customWidth="1"/>
    <col min="2" max="2" width="25.42578125" style="16" customWidth="1"/>
    <col min="3" max="3" width="25.5703125" style="16" customWidth="1"/>
    <col min="4" max="4" width="18.42578125" style="16" customWidth="1"/>
    <col min="5" max="5" width="29.42578125" style="16" customWidth="1"/>
    <col min="6" max="6" width="23.5703125" style="16" customWidth="1"/>
    <col min="7" max="8" width="19.85546875" style="16" customWidth="1"/>
    <col min="9" max="9" width="17.5703125" style="16" customWidth="1"/>
    <col min="10" max="12" width="19.85546875" style="16" customWidth="1"/>
    <col min="13" max="13" width="17" style="16" customWidth="1"/>
    <col min="14" max="14" width="15.42578125" style="16" customWidth="1"/>
    <col min="15" max="15" width="20.28515625" style="16" customWidth="1"/>
    <col min="16" max="16" width="29.140625" style="16" bestFit="1" customWidth="1"/>
    <col min="17" max="16384" width="9.140625" style="16"/>
  </cols>
  <sheetData>
    <row r="1" spans="1:21" s="11" customFormat="1" ht="30" customHeight="1" thickBot="1">
      <c r="A1" s="532" t="s">
        <v>111</v>
      </c>
      <c r="B1" s="533"/>
      <c r="C1" s="533"/>
      <c r="D1" s="533"/>
      <c r="E1" s="533"/>
      <c r="F1" s="533"/>
      <c r="G1" s="533"/>
      <c r="H1" s="533"/>
      <c r="I1" s="533"/>
      <c r="J1" s="533"/>
      <c r="K1" s="198" t="s">
        <v>39</v>
      </c>
      <c r="L1" s="121">
        <f>K22+L22</f>
        <v>0</v>
      </c>
      <c r="Q1" s="79" t="e">
        <f>SUMIF($G$4:$G$21,"orientamento",#REF!)</f>
        <v>#REF!</v>
      </c>
      <c r="R1" s="79" t="e">
        <f>SUMIF($G$4:$G$21,"formazione",#REF!)</f>
        <v>#REF!</v>
      </c>
      <c r="S1" s="79" t="e">
        <f>SUMIF($G$4:$G$21,"gestione progetti di innovazione",#REF!)</f>
        <v>#REF!</v>
      </c>
      <c r="T1" s="79"/>
      <c r="U1" s="79"/>
    </row>
    <row r="2" spans="1:21" s="7" customFormat="1" ht="30" customHeight="1">
      <c r="A2" s="494" t="s">
        <v>64</v>
      </c>
      <c r="B2" s="535" t="s">
        <v>112</v>
      </c>
      <c r="C2" s="494" t="s">
        <v>113</v>
      </c>
      <c r="D2" s="496" t="s">
        <v>103</v>
      </c>
      <c r="E2" s="496" t="s">
        <v>104</v>
      </c>
      <c r="F2" s="537" t="s">
        <v>114</v>
      </c>
      <c r="G2" s="496" t="s">
        <v>69</v>
      </c>
      <c r="H2" s="496" t="s">
        <v>75</v>
      </c>
      <c r="I2" s="496" t="s">
        <v>76</v>
      </c>
      <c r="J2" s="535" t="s">
        <v>115</v>
      </c>
      <c r="K2" s="501" t="s">
        <v>108</v>
      </c>
      <c r="L2" s="503" t="s">
        <v>109</v>
      </c>
      <c r="M2" s="501" t="s">
        <v>53</v>
      </c>
      <c r="N2" s="503" t="s">
        <v>54</v>
      </c>
      <c r="O2" s="503" t="s">
        <v>55</v>
      </c>
      <c r="Q2" s="18"/>
      <c r="R2" s="18"/>
      <c r="S2" s="18"/>
      <c r="T2" s="18"/>
      <c r="U2" s="18"/>
    </row>
    <row r="3" spans="1:21" s="7" customFormat="1" ht="44.1" customHeight="1" thickBot="1">
      <c r="A3" s="519"/>
      <c r="B3" s="536"/>
      <c r="C3" s="519"/>
      <c r="D3" s="520"/>
      <c r="E3" s="520"/>
      <c r="F3" s="538"/>
      <c r="G3" s="520"/>
      <c r="H3" s="520"/>
      <c r="I3" s="520"/>
      <c r="J3" s="536"/>
      <c r="K3" s="502"/>
      <c r="L3" s="504"/>
      <c r="M3" s="502"/>
      <c r="N3" s="504"/>
      <c r="O3" s="504"/>
      <c r="Q3" s="18"/>
      <c r="R3" s="18"/>
      <c r="S3" s="18"/>
      <c r="T3" s="18"/>
      <c r="U3" s="18"/>
    </row>
    <row r="4" spans="1:21" s="7" customFormat="1" ht="20.100000000000001" customHeight="1">
      <c r="A4" s="118"/>
      <c r="B4" s="122"/>
      <c r="C4" s="63"/>
      <c r="D4" s="63"/>
      <c r="E4" s="63"/>
      <c r="F4" s="119"/>
      <c r="G4" s="63"/>
      <c r="H4" s="296"/>
      <c r="I4" s="296"/>
      <c r="J4" s="297"/>
      <c r="K4" s="300">
        <f>ROUND(H4*J4,2)</f>
        <v>0</v>
      </c>
      <c r="L4" s="300">
        <f>ROUND(I4*J4,2)</f>
        <v>0</v>
      </c>
      <c r="M4" s="300">
        <f>ROUND(K4*50%,2)</f>
        <v>0</v>
      </c>
      <c r="N4" s="300">
        <f>ROUND(L4*25%,2)</f>
        <v>0</v>
      </c>
      <c r="O4" s="253">
        <f>M4+N4</f>
        <v>0</v>
      </c>
      <c r="P4"/>
      <c r="Q4" s="18"/>
      <c r="R4" s="18"/>
      <c r="S4" s="18"/>
      <c r="T4" s="18"/>
      <c r="U4" s="18" t="s">
        <v>82</v>
      </c>
    </row>
    <row r="5" spans="1:21" s="7" customFormat="1" ht="20.100000000000001" customHeight="1">
      <c r="A5" s="22"/>
      <c r="B5" s="116"/>
      <c r="C5" s="23"/>
      <c r="D5" s="23"/>
      <c r="E5" s="23"/>
      <c r="F5" s="24"/>
      <c r="G5" s="23"/>
      <c r="H5" s="280"/>
      <c r="I5" s="280"/>
      <c r="J5" s="298"/>
      <c r="K5" s="300">
        <f t="shared" ref="K5:K21" si="0">ROUND(H5*J5,2)</f>
        <v>0</v>
      </c>
      <c r="L5" s="300">
        <f t="shared" ref="L5:L21" si="1">ROUND(I5*J5,2)</f>
        <v>0</v>
      </c>
      <c r="M5" s="249">
        <f t="shared" ref="M5:M21" si="2">ROUND(K5*50%,2)</f>
        <v>0</v>
      </c>
      <c r="N5" s="254">
        <f t="shared" ref="N5:N21" si="3">ROUND(L5*25%,2)</f>
        <v>0</v>
      </c>
      <c r="O5" s="254">
        <f t="shared" ref="O5:O21" si="4">M5+N5</f>
        <v>0</v>
      </c>
      <c r="Q5" s="18"/>
      <c r="R5" s="18"/>
      <c r="S5" s="18"/>
      <c r="T5" s="18"/>
      <c r="U5" s="18" t="s">
        <v>83</v>
      </c>
    </row>
    <row r="6" spans="1:21" s="7" customFormat="1" ht="20.100000000000001" customHeight="1">
      <c r="A6" s="22"/>
      <c r="B6" s="116"/>
      <c r="C6" s="23"/>
      <c r="D6" s="23"/>
      <c r="E6" s="23"/>
      <c r="F6" s="24"/>
      <c r="G6" s="23"/>
      <c r="H6" s="280"/>
      <c r="I6" s="280"/>
      <c r="J6" s="298"/>
      <c r="K6" s="300">
        <f t="shared" si="0"/>
        <v>0</v>
      </c>
      <c r="L6" s="300">
        <f t="shared" si="1"/>
        <v>0</v>
      </c>
      <c r="M6" s="249">
        <f t="shared" si="2"/>
        <v>0</v>
      </c>
      <c r="N6" s="254">
        <f t="shared" si="3"/>
        <v>0</v>
      </c>
      <c r="O6" s="254">
        <f t="shared" si="4"/>
        <v>0</v>
      </c>
      <c r="Q6" s="18"/>
      <c r="R6" s="18"/>
      <c r="S6" s="18"/>
      <c r="T6" s="18"/>
      <c r="U6" s="18" t="s">
        <v>84</v>
      </c>
    </row>
    <row r="7" spans="1:21" s="7" customFormat="1" ht="20.100000000000001" customHeight="1">
      <c r="A7" s="22"/>
      <c r="B7" s="116"/>
      <c r="C7" s="23"/>
      <c r="D7" s="23"/>
      <c r="E7" s="23"/>
      <c r="F7" s="24"/>
      <c r="G7" s="23"/>
      <c r="H7" s="280"/>
      <c r="I7" s="280"/>
      <c r="J7" s="298"/>
      <c r="K7" s="300">
        <f t="shared" si="0"/>
        <v>0</v>
      </c>
      <c r="L7" s="300">
        <f t="shared" si="1"/>
        <v>0</v>
      </c>
      <c r="M7" s="249">
        <f t="shared" si="2"/>
        <v>0</v>
      </c>
      <c r="N7" s="254">
        <f t="shared" si="3"/>
        <v>0</v>
      </c>
      <c r="O7" s="254">
        <f t="shared" si="4"/>
        <v>0</v>
      </c>
    </row>
    <row r="8" spans="1:21" s="7" customFormat="1" ht="20.100000000000001" customHeight="1">
      <c r="A8" s="22"/>
      <c r="B8" s="116"/>
      <c r="C8" s="23"/>
      <c r="D8" s="23"/>
      <c r="E8" s="23"/>
      <c r="F8" s="24"/>
      <c r="G8" s="23"/>
      <c r="H8" s="280"/>
      <c r="I8" s="280"/>
      <c r="J8" s="298"/>
      <c r="K8" s="300">
        <f t="shared" si="0"/>
        <v>0</v>
      </c>
      <c r="L8" s="300">
        <f t="shared" si="1"/>
        <v>0</v>
      </c>
      <c r="M8" s="249">
        <f t="shared" si="2"/>
        <v>0</v>
      </c>
      <c r="N8" s="254">
        <f t="shared" si="3"/>
        <v>0</v>
      </c>
      <c r="O8" s="254">
        <f t="shared" si="4"/>
        <v>0</v>
      </c>
      <c r="P8"/>
    </row>
    <row r="9" spans="1:21" s="7" customFormat="1" ht="20.100000000000001" customHeight="1">
      <c r="A9" s="22"/>
      <c r="B9" s="116"/>
      <c r="C9" s="23"/>
      <c r="D9" s="23"/>
      <c r="E9" s="23"/>
      <c r="F9" s="24"/>
      <c r="G9" s="23"/>
      <c r="H9" s="280"/>
      <c r="I9" s="280"/>
      <c r="J9" s="298"/>
      <c r="K9" s="300">
        <f t="shared" si="0"/>
        <v>0</v>
      </c>
      <c r="L9" s="300">
        <f t="shared" si="1"/>
        <v>0</v>
      </c>
      <c r="M9" s="249">
        <f t="shared" si="2"/>
        <v>0</v>
      </c>
      <c r="N9" s="254">
        <f t="shared" si="3"/>
        <v>0</v>
      </c>
      <c r="O9" s="254">
        <f t="shared" si="4"/>
        <v>0</v>
      </c>
    </row>
    <row r="10" spans="1:21" ht="20.100000000000001" customHeight="1">
      <c r="A10" s="22"/>
      <c r="B10" s="116"/>
      <c r="C10" s="23"/>
      <c r="D10" s="23"/>
      <c r="E10" s="23"/>
      <c r="F10" s="24"/>
      <c r="G10" s="23"/>
      <c r="H10" s="280"/>
      <c r="I10" s="280"/>
      <c r="J10" s="298"/>
      <c r="K10" s="300">
        <f t="shared" si="0"/>
        <v>0</v>
      </c>
      <c r="L10" s="300">
        <f t="shared" si="1"/>
        <v>0</v>
      </c>
      <c r="M10" s="249">
        <f t="shared" si="2"/>
        <v>0</v>
      </c>
      <c r="N10" s="254">
        <f t="shared" si="3"/>
        <v>0</v>
      </c>
      <c r="O10" s="254">
        <f t="shared" si="4"/>
        <v>0</v>
      </c>
    </row>
    <row r="11" spans="1:21" ht="20.100000000000001" customHeight="1">
      <c r="A11" s="22"/>
      <c r="B11" s="116"/>
      <c r="C11" s="23"/>
      <c r="D11" s="23"/>
      <c r="E11" s="23"/>
      <c r="F11" s="24"/>
      <c r="G11" s="23"/>
      <c r="H11" s="280"/>
      <c r="I11" s="280"/>
      <c r="J11" s="298"/>
      <c r="K11" s="300">
        <f t="shared" si="0"/>
        <v>0</v>
      </c>
      <c r="L11" s="300">
        <f t="shared" si="1"/>
        <v>0</v>
      </c>
      <c r="M11" s="249">
        <f t="shared" si="2"/>
        <v>0</v>
      </c>
      <c r="N11" s="254">
        <f t="shared" si="3"/>
        <v>0</v>
      </c>
      <c r="O11" s="254">
        <f t="shared" si="4"/>
        <v>0</v>
      </c>
    </row>
    <row r="12" spans="1:21" ht="20.100000000000001" customHeight="1">
      <c r="A12" s="22"/>
      <c r="B12" s="116"/>
      <c r="C12" s="23"/>
      <c r="D12" s="23"/>
      <c r="E12" s="23"/>
      <c r="F12" s="24"/>
      <c r="G12" s="23"/>
      <c r="H12" s="280"/>
      <c r="I12" s="280"/>
      <c r="J12" s="298"/>
      <c r="K12" s="300">
        <f t="shared" si="0"/>
        <v>0</v>
      </c>
      <c r="L12" s="300">
        <f t="shared" si="1"/>
        <v>0</v>
      </c>
      <c r="M12" s="249">
        <f t="shared" si="2"/>
        <v>0</v>
      </c>
      <c r="N12" s="254">
        <f t="shared" si="3"/>
        <v>0</v>
      </c>
      <c r="O12" s="254">
        <f t="shared" si="4"/>
        <v>0</v>
      </c>
    </row>
    <row r="13" spans="1:21" ht="20.100000000000001" customHeight="1">
      <c r="A13" s="22"/>
      <c r="B13" s="116"/>
      <c r="C13" s="23"/>
      <c r="D13" s="23"/>
      <c r="E13" s="23"/>
      <c r="F13" s="24"/>
      <c r="G13" s="23"/>
      <c r="H13" s="280"/>
      <c r="I13" s="280"/>
      <c r="J13" s="298"/>
      <c r="K13" s="300">
        <f t="shared" si="0"/>
        <v>0</v>
      </c>
      <c r="L13" s="300">
        <f t="shared" si="1"/>
        <v>0</v>
      </c>
      <c r="M13" s="249">
        <f t="shared" si="2"/>
        <v>0</v>
      </c>
      <c r="N13" s="254">
        <f t="shared" si="3"/>
        <v>0</v>
      </c>
      <c r="O13" s="254">
        <f t="shared" si="4"/>
        <v>0</v>
      </c>
    </row>
    <row r="14" spans="1:21" ht="20.100000000000001" customHeight="1">
      <c r="A14" s="22"/>
      <c r="B14" s="116"/>
      <c r="C14" s="23"/>
      <c r="D14" s="23"/>
      <c r="E14" s="23"/>
      <c r="F14" s="24"/>
      <c r="G14" s="23"/>
      <c r="H14" s="280"/>
      <c r="I14" s="280"/>
      <c r="J14" s="298"/>
      <c r="K14" s="300">
        <f t="shared" si="0"/>
        <v>0</v>
      </c>
      <c r="L14" s="300">
        <f t="shared" si="1"/>
        <v>0</v>
      </c>
      <c r="M14" s="249">
        <f t="shared" si="2"/>
        <v>0</v>
      </c>
      <c r="N14" s="254">
        <f t="shared" si="3"/>
        <v>0</v>
      </c>
      <c r="O14" s="254">
        <f t="shared" si="4"/>
        <v>0</v>
      </c>
    </row>
    <row r="15" spans="1:21" s="7" customFormat="1" ht="20.100000000000001" customHeight="1">
      <c r="A15" s="22"/>
      <c r="B15" s="116"/>
      <c r="C15" s="23"/>
      <c r="D15" s="23"/>
      <c r="E15" s="23"/>
      <c r="F15" s="24"/>
      <c r="G15" s="23"/>
      <c r="H15" s="280"/>
      <c r="I15" s="280"/>
      <c r="J15" s="298"/>
      <c r="K15" s="300">
        <f t="shared" si="0"/>
        <v>0</v>
      </c>
      <c r="L15" s="300">
        <f t="shared" si="1"/>
        <v>0</v>
      </c>
      <c r="M15" s="249">
        <f t="shared" si="2"/>
        <v>0</v>
      </c>
      <c r="N15" s="254">
        <f t="shared" si="3"/>
        <v>0</v>
      </c>
      <c r="O15" s="254">
        <f t="shared" si="4"/>
        <v>0</v>
      </c>
    </row>
    <row r="16" spans="1:21" s="7" customFormat="1" ht="20.100000000000001" customHeight="1">
      <c r="A16" s="22"/>
      <c r="B16" s="116"/>
      <c r="C16" s="23"/>
      <c r="D16" s="23"/>
      <c r="E16" s="23"/>
      <c r="F16" s="24"/>
      <c r="G16" s="23"/>
      <c r="H16" s="280"/>
      <c r="I16" s="280"/>
      <c r="J16" s="298"/>
      <c r="K16" s="300">
        <f t="shared" si="0"/>
        <v>0</v>
      </c>
      <c r="L16" s="300">
        <f t="shared" si="1"/>
        <v>0</v>
      </c>
      <c r="M16" s="249">
        <f t="shared" si="2"/>
        <v>0</v>
      </c>
      <c r="N16" s="254">
        <f t="shared" si="3"/>
        <v>0</v>
      </c>
      <c r="O16" s="254">
        <f t="shared" si="4"/>
        <v>0</v>
      </c>
    </row>
    <row r="17" spans="1:15" s="7" customFormat="1" ht="20.100000000000001" customHeight="1">
      <c r="A17" s="22"/>
      <c r="B17" s="116"/>
      <c r="C17" s="23"/>
      <c r="D17" s="23"/>
      <c r="E17" s="23"/>
      <c r="F17" s="24"/>
      <c r="G17" s="23"/>
      <c r="H17" s="280"/>
      <c r="I17" s="280"/>
      <c r="J17" s="298"/>
      <c r="K17" s="300">
        <f t="shared" si="0"/>
        <v>0</v>
      </c>
      <c r="L17" s="300">
        <f t="shared" si="1"/>
        <v>0</v>
      </c>
      <c r="M17" s="249">
        <f t="shared" si="2"/>
        <v>0</v>
      </c>
      <c r="N17" s="254">
        <f t="shared" si="3"/>
        <v>0</v>
      </c>
      <c r="O17" s="254">
        <f t="shared" si="4"/>
        <v>0</v>
      </c>
    </row>
    <row r="18" spans="1:15" s="7" customFormat="1" ht="20.100000000000001" customHeight="1">
      <c r="A18" s="22"/>
      <c r="B18" s="116"/>
      <c r="C18" s="23"/>
      <c r="D18" s="23"/>
      <c r="E18" s="23"/>
      <c r="F18" s="24"/>
      <c r="G18" s="23"/>
      <c r="H18" s="280"/>
      <c r="I18" s="280"/>
      <c r="J18" s="298"/>
      <c r="K18" s="300">
        <f t="shared" si="0"/>
        <v>0</v>
      </c>
      <c r="L18" s="300">
        <f t="shared" si="1"/>
        <v>0</v>
      </c>
      <c r="M18" s="249">
        <f t="shared" si="2"/>
        <v>0</v>
      </c>
      <c r="N18" s="254">
        <f t="shared" si="3"/>
        <v>0</v>
      </c>
      <c r="O18" s="254">
        <f t="shared" si="4"/>
        <v>0</v>
      </c>
    </row>
    <row r="19" spans="1:15" s="7" customFormat="1" ht="20.100000000000001" customHeight="1">
      <c r="A19" s="22"/>
      <c r="B19" s="116"/>
      <c r="C19" s="23"/>
      <c r="D19" s="23"/>
      <c r="E19" s="23"/>
      <c r="F19" s="24"/>
      <c r="G19" s="23"/>
      <c r="H19" s="280"/>
      <c r="I19" s="280"/>
      <c r="J19" s="298"/>
      <c r="K19" s="300">
        <f t="shared" si="0"/>
        <v>0</v>
      </c>
      <c r="L19" s="300">
        <f t="shared" si="1"/>
        <v>0</v>
      </c>
      <c r="M19" s="249">
        <f t="shared" si="2"/>
        <v>0</v>
      </c>
      <c r="N19" s="254">
        <f t="shared" si="3"/>
        <v>0</v>
      </c>
      <c r="O19" s="254">
        <f t="shared" si="4"/>
        <v>0</v>
      </c>
    </row>
    <row r="20" spans="1:15" s="7" customFormat="1" ht="20.100000000000001" customHeight="1">
      <c r="A20" s="22"/>
      <c r="B20" s="116"/>
      <c r="C20" s="23"/>
      <c r="D20" s="23"/>
      <c r="E20" s="23"/>
      <c r="F20" s="24"/>
      <c r="G20" s="23"/>
      <c r="H20" s="280"/>
      <c r="I20" s="280"/>
      <c r="J20" s="298"/>
      <c r="K20" s="300">
        <f t="shared" si="0"/>
        <v>0</v>
      </c>
      <c r="L20" s="300">
        <f t="shared" si="1"/>
        <v>0</v>
      </c>
      <c r="M20" s="249">
        <f t="shared" si="2"/>
        <v>0</v>
      </c>
      <c r="N20" s="254">
        <f t="shared" si="3"/>
        <v>0</v>
      </c>
      <c r="O20" s="254">
        <f t="shared" si="4"/>
        <v>0</v>
      </c>
    </row>
    <row r="21" spans="1:15" ht="20.100000000000001" customHeight="1" thickBot="1">
      <c r="A21" s="25"/>
      <c r="B21" s="117"/>
      <c r="C21" s="26"/>
      <c r="D21" s="26"/>
      <c r="E21" s="26"/>
      <c r="F21" s="27"/>
      <c r="G21" s="28"/>
      <c r="H21" s="283"/>
      <c r="I21" s="283"/>
      <c r="J21" s="299"/>
      <c r="K21" s="394">
        <f t="shared" si="0"/>
        <v>0</v>
      </c>
      <c r="L21" s="301">
        <f t="shared" si="1"/>
        <v>0</v>
      </c>
      <c r="M21" s="250">
        <f t="shared" si="2"/>
        <v>0</v>
      </c>
      <c r="N21" s="255">
        <f t="shared" si="3"/>
        <v>0</v>
      </c>
      <c r="O21" s="301">
        <f t="shared" si="4"/>
        <v>0</v>
      </c>
    </row>
    <row r="22" spans="1:15" ht="20.100000000000001" customHeight="1" thickBot="1">
      <c r="J22" s="159" t="s">
        <v>39</v>
      </c>
      <c r="K22" s="109">
        <f>SUM(K4:K21)</f>
        <v>0</v>
      </c>
      <c r="L22" s="243">
        <f>SUM(L4:L21)</f>
        <v>0</v>
      </c>
      <c r="M22" s="302">
        <f>SUM(M4:M21)</f>
        <v>0</v>
      </c>
      <c r="N22" s="303">
        <f t="shared" ref="N22:O22" si="5">SUM(N4:N21)</f>
        <v>0</v>
      </c>
      <c r="O22" s="248">
        <f t="shared" si="5"/>
        <v>0</v>
      </c>
    </row>
    <row r="23" spans="1:15">
      <c r="D23" s="31"/>
      <c r="E23" s="31"/>
      <c r="F23" s="31"/>
      <c r="G23" s="31"/>
      <c r="H23" s="31"/>
      <c r="I23" s="31"/>
      <c r="J23" s="31"/>
      <c r="K23" s="31"/>
      <c r="L23" s="31"/>
    </row>
  </sheetData>
  <mergeCells count="16">
    <mergeCell ref="M2:M3"/>
    <mergeCell ref="N2:N3"/>
    <mergeCell ref="O2:O3"/>
    <mergeCell ref="K2:K3"/>
    <mergeCell ref="L2:L3"/>
    <mergeCell ref="A1:J1"/>
    <mergeCell ref="I2:I3"/>
    <mergeCell ref="J2:J3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scale="90" fitToHeight="0" orientation="landscape" r:id="rId1"/>
  <headerFooter>
    <oddHeader>&amp;CCosti per personale non dipendente</oddHeader>
    <oddFooter xml:space="preserve">&amp;L&amp;P&amp;C&amp;D&amp;R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pageSetUpPr fitToPage="1"/>
  </sheetPr>
  <dimension ref="A1:V23"/>
  <sheetViews>
    <sheetView showGridLines="0" topLeftCell="F1" zoomScale="85" zoomScaleNormal="85" workbookViewId="0">
      <pane ySplit="1" topLeftCell="A2" activePane="bottomLeft" state="frozen"/>
      <selection pane="bottomLeft" activeCell="N1" sqref="N1"/>
    </sheetView>
  </sheetViews>
  <sheetFormatPr defaultRowHeight="14.45"/>
  <cols>
    <col min="1" max="2" width="17" customWidth="1"/>
    <col min="3" max="3" width="11.42578125" customWidth="1"/>
    <col min="4" max="4" width="10.5703125" customWidth="1"/>
    <col min="5" max="5" width="45.42578125" customWidth="1"/>
    <col min="6" max="6" width="30.5703125" customWidth="1"/>
    <col min="7" max="9" width="14" customWidth="1"/>
    <col min="10" max="10" width="16.5703125" bestFit="1" customWidth="1"/>
    <col min="11" max="11" width="16.5703125" customWidth="1"/>
    <col min="12" max="12" width="13.140625" bestFit="1" customWidth="1"/>
    <col min="13" max="14" width="14" customWidth="1"/>
    <col min="15" max="15" width="13.5703125" customWidth="1"/>
    <col min="16" max="17" width="12.28515625" customWidth="1"/>
  </cols>
  <sheetData>
    <row r="1" spans="1:22" s="11" customFormat="1" ht="30" customHeight="1" thickBot="1">
      <c r="A1" s="540" t="s">
        <v>116</v>
      </c>
      <c r="B1" s="540"/>
      <c r="C1" s="540"/>
      <c r="D1" s="540"/>
      <c r="E1" s="540"/>
      <c r="F1" s="540"/>
      <c r="G1" s="540"/>
      <c r="H1" s="541" t="s">
        <v>39</v>
      </c>
      <c r="I1" s="541"/>
      <c r="J1" s="541"/>
      <c r="K1" s="541"/>
      <c r="L1" s="541"/>
      <c r="M1" s="541"/>
      <c r="N1" s="356">
        <f>N20</f>
        <v>0</v>
      </c>
      <c r="P1" s="79"/>
    </row>
    <row r="2" spans="1:22" s="12" customFormat="1" ht="53.1" customHeight="1" thickBot="1">
      <c r="A2" s="35" t="s">
        <v>117</v>
      </c>
      <c r="B2" s="70" t="s">
        <v>118</v>
      </c>
      <c r="C2" s="36" t="s">
        <v>119</v>
      </c>
      <c r="D2" s="36" t="s">
        <v>71</v>
      </c>
      <c r="E2" s="36" t="s">
        <v>120</v>
      </c>
      <c r="F2" s="17" t="s">
        <v>121</v>
      </c>
      <c r="G2" s="36" t="s">
        <v>122</v>
      </c>
      <c r="H2" s="37" t="s">
        <v>123</v>
      </c>
      <c r="I2" s="37" t="s">
        <v>97</v>
      </c>
      <c r="J2" s="37" t="s">
        <v>74</v>
      </c>
      <c r="K2" s="37" t="s">
        <v>101</v>
      </c>
      <c r="L2" s="37" t="s">
        <v>80</v>
      </c>
      <c r="M2" s="37" t="s">
        <v>81</v>
      </c>
      <c r="N2" s="142" t="s">
        <v>124</v>
      </c>
      <c r="O2" s="142" t="s">
        <v>53</v>
      </c>
      <c r="P2" s="142" t="s">
        <v>54</v>
      </c>
      <c r="Q2" s="142" t="s">
        <v>55</v>
      </c>
    </row>
    <row r="3" spans="1:22" ht="20.100000000000001" customHeight="1">
      <c r="A3" s="123"/>
      <c r="B3" s="38"/>
      <c r="C3" s="38"/>
      <c r="D3" s="39"/>
      <c r="E3" s="41"/>
      <c r="F3" s="42"/>
      <c r="G3" s="304"/>
      <c r="H3" s="304"/>
      <c r="I3" s="305">
        <f>G3+H3</f>
        <v>0</v>
      </c>
      <c r="J3" s="43"/>
      <c r="K3" s="197"/>
      <c r="L3" s="316"/>
      <c r="M3" s="315"/>
      <c r="N3" s="259">
        <f>L3+M3</f>
        <v>0</v>
      </c>
      <c r="O3" s="259">
        <f>ROUND(L3*50%,2)</f>
        <v>0</v>
      </c>
      <c r="P3" s="259">
        <f>ROUND(M3*25%,2)</f>
        <v>0</v>
      </c>
      <c r="Q3" s="314">
        <f>O3+P3</f>
        <v>0</v>
      </c>
      <c r="V3" s="3" t="s">
        <v>125</v>
      </c>
    </row>
    <row r="4" spans="1:22" ht="20.100000000000001" customHeight="1">
      <c r="A4" s="124"/>
      <c r="B4" s="46"/>
      <c r="C4" s="46"/>
      <c r="D4" s="47"/>
      <c r="E4" s="49"/>
      <c r="F4" s="23"/>
      <c r="G4" s="306"/>
      <c r="H4" s="306"/>
      <c r="I4" s="305">
        <f t="shared" ref="I4:I19" si="0">G4+H4</f>
        <v>0</v>
      </c>
      <c r="J4" s="43"/>
      <c r="K4" s="43"/>
      <c r="L4" s="304"/>
      <c r="M4" s="310"/>
      <c r="N4" s="257">
        <f t="shared" ref="N4:N19" si="1">L4+M4</f>
        <v>0</v>
      </c>
      <c r="O4" s="254">
        <f t="shared" ref="O4:O19" si="2">ROUND(L4*50%,2)</f>
        <v>0</v>
      </c>
      <c r="P4" s="254">
        <f t="shared" ref="P4:P19" si="3">ROUND(M4*25%,2)</f>
        <v>0</v>
      </c>
      <c r="Q4" s="251">
        <f t="shared" ref="Q4:Q19" si="4">O4+P4</f>
        <v>0</v>
      </c>
    </row>
    <row r="5" spans="1:22" ht="20.100000000000001" customHeight="1">
      <c r="A5" s="124"/>
      <c r="B5" s="46"/>
      <c r="C5" s="50"/>
      <c r="D5" s="47"/>
      <c r="E5" s="49"/>
      <c r="F5" s="23"/>
      <c r="G5" s="306"/>
      <c r="H5" s="306"/>
      <c r="I5" s="305">
        <f t="shared" si="0"/>
        <v>0</v>
      </c>
      <c r="J5" s="43"/>
      <c r="K5" s="43"/>
      <c r="L5" s="304"/>
      <c r="M5" s="310"/>
      <c r="N5" s="257">
        <f t="shared" si="1"/>
        <v>0</v>
      </c>
      <c r="O5" s="254">
        <f t="shared" si="2"/>
        <v>0</v>
      </c>
      <c r="P5" s="254">
        <f t="shared" si="3"/>
        <v>0</v>
      </c>
      <c r="Q5" s="251">
        <f t="shared" si="4"/>
        <v>0</v>
      </c>
    </row>
    <row r="6" spans="1:22" ht="20.100000000000001" customHeight="1">
      <c r="A6" s="124"/>
      <c r="B6" s="46"/>
      <c r="C6" s="46"/>
      <c r="D6" s="47"/>
      <c r="E6" s="49"/>
      <c r="F6" s="23"/>
      <c r="G6" s="306"/>
      <c r="H6" s="306"/>
      <c r="I6" s="305">
        <f t="shared" si="0"/>
        <v>0</v>
      </c>
      <c r="J6" s="43"/>
      <c r="K6" s="43"/>
      <c r="L6" s="304"/>
      <c r="M6" s="310"/>
      <c r="N6" s="257">
        <f t="shared" si="1"/>
        <v>0</v>
      </c>
      <c r="O6" s="254">
        <f t="shared" si="2"/>
        <v>0</v>
      </c>
      <c r="P6" s="254">
        <f t="shared" si="3"/>
        <v>0</v>
      </c>
      <c r="Q6" s="251">
        <f t="shared" si="4"/>
        <v>0</v>
      </c>
    </row>
    <row r="7" spans="1:22" ht="20.100000000000001" customHeight="1">
      <c r="A7" s="124"/>
      <c r="B7" s="46"/>
      <c r="C7" s="46"/>
      <c r="D7" s="47"/>
      <c r="E7" s="49"/>
      <c r="F7" s="23"/>
      <c r="G7" s="306"/>
      <c r="H7" s="306"/>
      <c r="I7" s="305">
        <f t="shared" si="0"/>
        <v>0</v>
      </c>
      <c r="J7" s="43"/>
      <c r="K7" s="43"/>
      <c r="L7" s="304"/>
      <c r="M7" s="310"/>
      <c r="N7" s="257">
        <f t="shared" si="1"/>
        <v>0</v>
      </c>
      <c r="O7" s="254">
        <f t="shared" si="2"/>
        <v>0</v>
      </c>
      <c r="P7" s="254">
        <f t="shared" si="3"/>
        <v>0</v>
      </c>
      <c r="Q7" s="251">
        <f t="shared" si="4"/>
        <v>0</v>
      </c>
    </row>
    <row r="8" spans="1:22" ht="20.100000000000001" customHeight="1">
      <c r="A8" s="124"/>
      <c r="B8" s="46"/>
      <c r="C8" s="46"/>
      <c r="D8" s="47"/>
      <c r="E8" s="49"/>
      <c r="F8" s="23"/>
      <c r="G8" s="306"/>
      <c r="H8" s="306"/>
      <c r="I8" s="305">
        <f t="shared" si="0"/>
        <v>0</v>
      </c>
      <c r="J8" s="43"/>
      <c r="K8" s="43"/>
      <c r="L8" s="304"/>
      <c r="M8" s="310"/>
      <c r="N8" s="257">
        <f t="shared" si="1"/>
        <v>0</v>
      </c>
      <c r="O8" s="254">
        <f t="shared" si="2"/>
        <v>0</v>
      </c>
      <c r="P8" s="254">
        <f t="shared" si="3"/>
        <v>0</v>
      </c>
      <c r="Q8" s="251">
        <f t="shared" si="4"/>
        <v>0</v>
      </c>
    </row>
    <row r="9" spans="1:22" ht="20.100000000000001" customHeight="1">
      <c r="A9" s="124"/>
      <c r="B9" s="46"/>
      <c r="C9" s="46"/>
      <c r="D9" s="47"/>
      <c r="E9" s="49"/>
      <c r="F9" s="23"/>
      <c r="G9" s="306"/>
      <c r="H9" s="306"/>
      <c r="I9" s="305">
        <f t="shared" si="0"/>
        <v>0</v>
      </c>
      <c r="J9" s="43"/>
      <c r="K9" s="43"/>
      <c r="L9" s="304"/>
      <c r="M9" s="310"/>
      <c r="N9" s="257">
        <f t="shared" si="1"/>
        <v>0</v>
      </c>
      <c r="O9" s="254">
        <f t="shared" si="2"/>
        <v>0</v>
      </c>
      <c r="P9" s="254">
        <f t="shared" si="3"/>
        <v>0</v>
      </c>
      <c r="Q9" s="251">
        <f t="shared" si="4"/>
        <v>0</v>
      </c>
    </row>
    <row r="10" spans="1:22" ht="20.100000000000001" customHeight="1">
      <c r="A10" s="124"/>
      <c r="B10" s="46"/>
      <c r="C10" s="46"/>
      <c r="D10" s="47"/>
      <c r="E10" s="49"/>
      <c r="F10" s="23"/>
      <c r="G10" s="306"/>
      <c r="H10" s="306"/>
      <c r="I10" s="305">
        <f t="shared" si="0"/>
        <v>0</v>
      </c>
      <c r="J10" s="43"/>
      <c r="K10" s="43"/>
      <c r="L10" s="304"/>
      <c r="M10" s="310"/>
      <c r="N10" s="257">
        <f t="shared" si="1"/>
        <v>0</v>
      </c>
      <c r="O10" s="254">
        <f t="shared" si="2"/>
        <v>0</v>
      </c>
      <c r="P10" s="254">
        <f t="shared" si="3"/>
        <v>0</v>
      </c>
      <c r="Q10" s="251">
        <f t="shared" si="4"/>
        <v>0</v>
      </c>
    </row>
    <row r="11" spans="1:22" ht="20.100000000000001" customHeight="1">
      <c r="A11" s="124"/>
      <c r="B11" s="46"/>
      <c r="C11" s="46"/>
      <c r="D11" s="47"/>
      <c r="E11" s="49"/>
      <c r="F11" s="23"/>
      <c r="G11" s="306"/>
      <c r="H11" s="306"/>
      <c r="I11" s="305">
        <f t="shared" si="0"/>
        <v>0</v>
      </c>
      <c r="J11" s="43"/>
      <c r="K11" s="43"/>
      <c r="L11" s="304"/>
      <c r="M11" s="310"/>
      <c r="N11" s="257">
        <f t="shared" si="1"/>
        <v>0</v>
      </c>
      <c r="O11" s="254">
        <f t="shared" si="2"/>
        <v>0</v>
      </c>
      <c r="P11" s="254">
        <f t="shared" si="3"/>
        <v>0</v>
      </c>
      <c r="Q11" s="251">
        <f t="shared" si="4"/>
        <v>0</v>
      </c>
    </row>
    <row r="12" spans="1:22" ht="20.100000000000001" customHeight="1">
      <c r="A12" s="124"/>
      <c r="B12" s="46"/>
      <c r="C12" s="46"/>
      <c r="D12" s="47"/>
      <c r="E12" s="49"/>
      <c r="F12" s="23"/>
      <c r="G12" s="306"/>
      <c r="H12" s="306"/>
      <c r="I12" s="305">
        <f t="shared" si="0"/>
        <v>0</v>
      </c>
      <c r="J12" s="43"/>
      <c r="K12" s="43"/>
      <c r="L12" s="304"/>
      <c r="M12" s="310"/>
      <c r="N12" s="257">
        <f t="shared" si="1"/>
        <v>0</v>
      </c>
      <c r="O12" s="254">
        <f t="shared" si="2"/>
        <v>0</v>
      </c>
      <c r="P12" s="254">
        <f t="shared" si="3"/>
        <v>0</v>
      </c>
      <c r="Q12" s="251">
        <f t="shared" si="4"/>
        <v>0</v>
      </c>
    </row>
    <row r="13" spans="1:22" ht="20.100000000000001" customHeight="1">
      <c r="A13" s="124"/>
      <c r="B13" s="46"/>
      <c r="C13" s="46"/>
      <c r="D13" s="47"/>
      <c r="E13" s="49"/>
      <c r="F13" s="23"/>
      <c r="G13" s="306"/>
      <c r="H13" s="306"/>
      <c r="I13" s="305">
        <f t="shared" si="0"/>
        <v>0</v>
      </c>
      <c r="J13" s="43"/>
      <c r="K13" s="43"/>
      <c r="L13" s="304"/>
      <c r="M13" s="310"/>
      <c r="N13" s="257">
        <f t="shared" si="1"/>
        <v>0</v>
      </c>
      <c r="O13" s="254">
        <f t="shared" si="2"/>
        <v>0</v>
      </c>
      <c r="P13" s="254">
        <f t="shared" si="3"/>
        <v>0</v>
      </c>
      <c r="Q13" s="251">
        <f t="shared" si="4"/>
        <v>0</v>
      </c>
    </row>
    <row r="14" spans="1:22" ht="20.100000000000001" customHeight="1">
      <c r="A14" s="124"/>
      <c r="B14" s="46"/>
      <c r="C14" s="46"/>
      <c r="D14" s="47"/>
      <c r="E14" s="49"/>
      <c r="F14" s="23"/>
      <c r="G14" s="306"/>
      <c r="H14" s="306"/>
      <c r="I14" s="305">
        <f t="shared" si="0"/>
        <v>0</v>
      </c>
      <c r="J14" s="43"/>
      <c r="K14" s="43"/>
      <c r="L14" s="304"/>
      <c r="M14" s="310"/>
      <c r="N14" s="257">
        <f t="shared" si="1"/>
        <v>0</v>
      </c>
      <c r="O14" s="254">
        <f t="shared" si="2"/>
        <v>0</v>
      </c>
      <c r="P14" s="254">
        <f t="shared" si="3"/>
        <v>0</v>
      </c>
      <c r="Q14" s="251">
        <f t="shared" si="4"/>
        <v>0</v>
      </c>
    </row>
    <row r="15" spans="1:22" ht="20.100000000000001" customHeight="1">
      <c r="A15" s="124"/>
      <c r="B15" s="46"/>
      <c r="C15" s="46"/>
      <c r="D15" s="47"/>
      <c r="E15" s="49"/>
      <c r="F15" s="23"/>
      <c r="G15" s="306"/>
      <c r="H15" s="306"/>
      <c r="I15" s="305">
        <f t="shared" si="0"/>
        <v>0</v>
      </c>
      <c r="J15" s="43"/>
      <c r="K15" s="43"/>
      <c r="L15" s="304"/>
      <c r="M15" s="310"/>
      <c r="N15" s="257">
        <f t="shared" si="1"/>
        <v>0</v>
      </c>
      <c r="O15" s="254">
        <f t="shared" si="2"/>
        <v>0</v>
      </c>
      <c r="P15" s="254">
        <f t="shared" si="3"/>
        <v>0</v>
      </c>
      <c r="Q15" s="251">
        <f t="shared" si="4"/>
        <v>0</v>
      </c>
    </row>
    <row r="16" spans="1:22" ht="20.100000000000001" customHeight="1">
      <c r="A16" s="124"/>
      <c r="B16" s="46"/>
      <c r="C16" s="46"/>
      <c r="D16" s="47"/>
      <c r="E16" s="49"/>
      <c r="F16" s="23"/>
      <c r="G16" s="306"/>
      <c r="H16" s="306"/>
      <c r="I16" s="305">
        <f t="shared" si="0"/>
        <v>0</v>
      </c>
      <c r="J16" s="43"/>
      <c r="K16" s="43"/>
      <c r="L16" s="304"/>
      <c r="M16" s="310"/>
      <c r="N16" s="257">
        <f t="shared" si="1"/>
        <v>0</v>
      </c>
      <c r="O16" s="254">
        <f t="shared" si="2"/>
        <v>0</v>
      </c>
      <c r="P16" s="254">
        <f t="shared" si="3"/>
        <v>0</v>
      </c>
      <c r="Q16" s="251">
        <f t="shared" si="4"/>
        <v>0</v>
      </c>
    </row>
    <row r="17" spans="1:17" ht="20.100000000000001" customHeight="1">
      <c r="A17" s="124"/>
      <c r="B17" s="46"/>
      <c r="C17" s="46"/>
      <c r="D17" s="47"/>
      <c r="E17" s="49"/>
      <c r="F17" s="23"/>
      <c r="G17" s="306"/>
      <c r="H17" s="306"/>
      <c r="I17" s="305">
        <f t="shared" si="0"/>
        <v>0</v>
      </c>
      <c r="J17" s="43"/>
      <c r="K17" s="43"/>
      <c r="L17" s="304"/>
      <c r="M17" s="310"/>
      <c r="N17" s="257">
        <f t="shared" si="1"/>
        <v>0</v>
      </c>
      <c r="O17" s="254">
        <f t="shared" si="2"/>
        <v>0</v>
      </c>
      <c r="P17" s="254">
        <f t="shared" si="3"/>
        <v>0</v>
      </c>
      <c r="Q17" s="251">
        <f t="shared" si="4"/>
        <v>0</v>
      </c>
    </row>
    <row r="18" spans="1:17" ht="20.100000000000001" customHeight="1">
      <c r="A18" s="124"/>
      <c r="B18" s="46"/>
      <c r="C18" s="46"/>
      <c r="D18" s="47"/>
      <c r="E18" s="49"/>
      <c r="F18" s="23"/>
      <c r="G18" s="306"/>
      <c r="H18" s="306"/>
      <c r="I18" s="305">
        <f t="shared" si="0"/>
        <v>0</v>
      </c>
      <c r="J18" s="43"/>
      <c r="K18" s="43"/>
      <c r="L18" s="304"/>
      <c r="M18" s="310"/>
      <c r="N18" s="257">
        <f t="shared" si="1"/>
        <v>0</v>
      </c>
      <c r="O18" s="254">
        <f t="shared" si="2"/>
        <v>0</v>
      </c>
      <c r="P18" s="254">
        <f t="shared" si="3"/>
        <v>0</v>
      </c>
      <c r="Q18" s="251">
        <f t="shared" si="4"/>
        <v>0</v>
      </c>
    </row>
    <row r="19" spans="1:17" ht="20.100000000000001" customHeight="1" thickBot="1">
      <c r="A19" s="125"/>
      <c r="B19" s="120"/>
      <c r="C19" s="5"/>
      <c r="D19" s="52"/>
      <c r="E19" s="53"/>
      <c r="F19" s="28"/>
      <c r="G19" s="307"/>
      <c r="H19" s="308"/>
      <c r="I19" s="309">
        <f t="shared" si="0"/>
        <v>0</v>
      </c>
      <c r="J19" s="131"/>
      <c r="K19" s="131"/>
      <c r="L19" s="311"/>
      <c r="M19" s="311"/>
      <c r="N19" s="258">
        <f t="shared" si="1"/>
        <v>0</v>
      </c>
      <c r="O19" s="255">
        <f t="shared" si="2"/>
        <v>0</v>
      </c>
      <c r="P19" s="255">
        <f t="shared" si="3"/>
        <v>0</v>
      </c>
      <c r="Q19" s="252">
        <f t="shared" si="4"/>
        <v>0</v>
      </c>
    </row>
    <row r="20" spans="1:17" ht="20.100000000000001" customHeight="1" thickBot="1">
      <c r="D20" s="54"/>
      <c r="E20" s="54"/>
      <c r="F20" s="54"/>
      <c r="G20" s="55"/>
      <c r="H20" s="55"/>
      <c r="I20" s="55"/>
      <c r="J20" s="542" t="s">
        <v>39</v>
      </c>
      <c r="K20" s="543"/>
      <c r="L20" s="312">
        <f>SUM(L3:L19)</f>
        <v>0</v>
      </c>
      <c r="M20" s="312">
        <f>SUM(M3:M19)</f>
        <v>0</v>
      </c>
      <c r="N20" s="313">
        <f>SUM(N3:N19)</f>
        <v>0</v>
      </c>
      <c r="O20" s="313">
        <f>SUM(O3:O19)</f>
        <v>0</v>
      </c>
      <c r="P20" s="313">
        <f t="shared" ref="P20:Q20" si="5">SUM(P3:P19)</f>
        <v>0</v>
      </c>
      <c r="Q20" s="312">
        <f t="shared" si="5"/>
        <v>0</v>
      </c>
    </row>
    <row r="21" spans="1:17" ht="20.100000000000001" customHeight="1">
      <c r="C21" s="539"/>
      <c r="D21" s="539"/>
      <c r="E21" s="539"/>
      <c r="F21" s="539"/>
      <c r="G21" s="539"/>
      <c r="H21" s="57"/>
      <c r="I21" s="57"/>
      <c r="J21" s="57"/>
      <c r="K21" s="57"/>
      <c r="L21" s="57"/>
      <c r="M21" s="57"/>
      <c r="N21" s="57"/>
    </row>
    <row r="22" spans="1:17" ht="20.100000000000001" customHeight="1">
      <c r="A22" s="256" t="s">
        <v>126</v>
      </c>
      <c r="C22" s="31"/>
      <c r="D22" s="31"/>
      <c r="E22" s="31"/>
      <c r="F22" s="31"/>
      <c r="G22" s="31"/>
      <c r="H22" s="56"/>
      <c r="I22" s="56"/>
      <c r="J22" s="56"/>
      <c r="K22" s="56"/>
      <c r="L22" s="56"/>
      <c r="M22" s="56"/>
      <c r="N22" s="56"/>
    </row>
    <row r="23" spans="1:17" ht="20.100000000000001" customHeight="1"/>
  </sheetData>
  <mergeCells count="4">
    <mergeCell ref="C21:G21"/>
    <mergeCell ref="A1:G1"/>
    <mergeCell ref="H1:M1"/>
    <mergeCell ref="J20:K20"/>
  </mergeCells>
  <pageMargins left="0.7" right="0.7" top="0.75" bottom="0.75" header="0.3" footer="0.3"/>
  <pageSetup paperSize="9" scale="85" fitToHeight="0" orientation="landscape" r:id="rId1"/>
  <headerFooter>
    <oddHeader>&amp;CCosti per strumenti ed attrezzature</oddHeader>
    <oddFooter xml:space="preserve">&amp;L&amp;P&amp;C&amp;D&amp;R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25aa99-a9f1-4705-9576-bf12d0bbabe0">
      <Terms xmlns="http://schemas.microsoft.com/office/infopath/2007/PartnerControls"/>
    </lcf76f155ced4ddcb4097134ff3c332f>
    <TaxCatchAll xmlns="c53dcd2a-1c0e-4553-9294-b34ebf40658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2E0CFE981177740B33A3BB9F98DE5E7" ma:contentTypeVersion="18" ma:contentTypeDescription="Creare un nuovo documento." ma:contentTypeScope="" ma:versionID="1a05ce34f968df522939fdbf8884d4fc">
  <xsd:schema xmlns:xsd="http://www.w3.org/2001/XMLSchema" xmlns:xs="http://www.w3.org/2001/XMLSchema" xmlns:p="http://schemas.microsoft.com/office/2006/metadata/properties" xmlns:ns2="7b25aa99-a9f1-4705-9576-bf12d0bbabe0" xmlns:ns3="c53dcd2a-1c0e-4553-9294-b34ebf406580" targetNamespace="http://schemas.microsoft.com/office/2006/metadata/properties" ma:root="true" ma:fieldsID="35ec95ee223d5c7db0e00083e5ffcf29" ns2:_="" ns3:_="">
    <xsd:import namespace="7b25aa99-a9f1-4705-9576-bf12d0bbabe0"/>
    <xsd:import namespace="c53dcd2a-1c0e-4553-9294-b34ebf406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5aa99-a9f1-4705-9576-bf12d0bbab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839d5d29-eda3-4249-9fca-95fb4ac10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dcd2a-1c0e-4553-9294-b34ebf40658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41852c-e4b0-4573-ac3f-ea7f5f08c97c}" ma:internalName="TaxCatchAll" ma:showField="CatchAllData" ma:web="c53dcd2a-1c0e-4553-9294-b34ebf4065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C17AE0-9FF8-41B6-B9E8-6A844B7B1182}"/>
</file>

<file path=customXml/itemProps2.xml><?xml version="1.0" encoding="utf-8"?>
<ds:datastoreItem xmlns:ds="http://schemas.openxmlformats.org/officeDocument/2006/customXml" ds:itemID="{71316D8E-4E6B-481C-A391-FD4ECBE394EF}"/>
</file>

<file path=customXml/itemProps3.xml><?xml version="1.0" encoding="utf-8"?>
<ds:datastoreItem xmlns:ds="http://schemas.openxmlformats.org/officeDocument/2006/customXml" ds:itemID="{EA707E3E-016C-4814-BF64-77F1DD4E1F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Xp Professional Sp2b Italiano</dc:creator>
  <cp:keywords/>
  <dc:description/>
  <cp:lastModifiedBy/>
  <cp:revision/>
  <dcterms:created xsi:type="dcterms:W3CDTF">2014-05-30T13:44:19Z</dcterms:created>
  <dcterms:modified xsi:type="dcterms:W3CDTF">2025-01-10T11:19:36Z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0x01010012E0CFE981177740B33A3BB9F98DE5E7</vt:lpwstr>
  </property>
  <property fmtid="{D5CDD505-2E9C-101B-9397-08002B2CF9AE}" pid="3" name="MediaServiceImageTags">
    <vt:lpwstr/>
  </property>
</Properties>
</file>